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drawings/drawing4.xml" ContentType="application/vnd.openxmlformats-officedocument.drawingml.chartshapes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Franca\HMS\"/>
    </mc:Choice>
  </mc:AlternateContent>
  <xr:revisionPtr revIDLastSave="0" documentId="13_ncr:1_{09455591-A0D2-4A06-B93E-C4C880202F03}" xr6:coauthVersionLast="47" xr6:coauthVersionMax="47" xr10:uidLastSave="{00000000-0000-0000-0000-000000000000}"/>
  <bookViews>
    <workbookView xWindow="-120" yWindow="-120" windowWidth="29040" windowHeight="15840" activeTab="3" xr2:uid="{C238E2F9-653D-4354-A95F-0B79D4A72C46}"/>
  </bookViews>
  <sheets>
    <sheet name="Regionalização Vazões" sheetId="9" r:id="rId1"/>
    <sheet name="TC SCS Lag Sub24" sheetId="10" r:id="rId2"/>
    <sheet name="Result HMS" sheetId="11" r:id="rId3"/>
    <sheet name="Hidrogramas HMS" sheetId="1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0" i="11" l="1"/>
  <c r="AB30" i="11"/>
  <c r="AC30" i="11"/>
  <c r="AD30" i="11"/>
  <c r="Z30" i="11"/>
  <c r="F18" i="10"/>
  <c r="V14" i="10"/>
  <c r="V15" i="10"/>
  <c r="V16" i="10"/>
  <c r="V17" i="10"/>
  <c r="V13" i="10"/>
  <c r="V4" i="10"/>
  <c r="V5" i="10"/>
  <c r="V6" i="10"/>
  <c r="V7" i="10"/>
  <c r="V3" i="10"/>
  <c r="U14" i="10"/>
  <c r="U15" i="10"/>
  <c r="U16" i="10"/>
  <c r="U17" i="10"/>
  <c r="U13" i="10"/>
  <c r="U4" i="10"/>
  <c r="U5" i="10"/>
  <c r="U6" i="10"/>
  <c r="U7" i="10"/>
  <c r="U3" i="10"/>
  <c r="T14" i="10"/>
  <c r="T15" i="10"/>
  <c r="T16" i="10"/>
  <c r="T17" i="10"/>
  <c r="T13" i="10"/>
  <c r="T4" i="10"/>
  <c r="T5" i="10"/>
  <c r="T6" i="10"/>
  <c r="T7" i="10"/>
  <c r="T3" i="10"/>
  <c r="F19" i="10"/>
  <c r="F20" i="10"/>
  <c r="F21" i="10"/>
  <c r="F22" i="10"/>
  <c r="K3" i="10"/>
  <c r="K4" i="10"/>
  <c r="K5" i="10"/>
  <c r="K6" i="10"/>
  <c r="K2" i="10"/>
  <c r="D42" i="10"/>
  <c r="D43" i="10"/>
  <c r="D44" i="10"/>
  <c r="D45" i="10"/>
  <c r="D41" i="10"/>
  <c r="B41" i="10"/>
  <c r="C41" i="10"/>
  <c r="J3" i="10"/>
  <c r="J4" i="10"/>
  <c r="J5" i="10"/>
  <c r="J6" i="10"/>
  <c r="J2" i="10"/>
  <c r="C42" i="10"/>
  <c r="C43" i="10"/>
  <c r="C44" i="10"/>
  <c r="C45" i="10"/>
  <c r="B42" i="10"/>
  <c r="B43" i="10"/>
  <c r="B44" i="10"/>
  <c r="B45" i="10"/>
  <c r="F3" i="10"/>
  <c r="F4" i="10"/>
  <c r="F5" i="10"/>
  <c r="F6" i="10"/>
  <c r="F2" i="10"/>
  <c r="B18" i="10"/>
  <c r="B21" i="10"/>
  <c r="D21" i="10" s="1"/>
  <c r="B20" i="10"/>
  <c r="D20" i="10" s="1"/>
  <c r="B19" i="10"/>
  <c r="D19" i="10" s="1"/>
  <c r="D18" i="10"/>
  <c r="B22" i="10"/>
  <c r="M6" i="10"/>
  <c r="N6" i="10" s="1"/>
  <c r="C6" i="10"/>
  <c r="C5" i="10"/>
  <c r="M5" i="10" s="1"/>
  <c r="N5" i="10" s="1"/>
  <c r="E6" i="10"/>
  <c r="C4" i="10"/>
  <c r="M4" i="10" s="1"/>
  <c r="N4" i="10" s="1"/>
  <c r="E5" i="10"/>
  <c r="E2" i="10"/>
  <c r="Q2" i="10"/>
  <c r="B13" i="9"/>
  <c r="B12" i="9"/>
  <c r="Q3" i="10" l="1"/>
  <c r="G5" i="10"/>
  <c r="H5" i="10" s="1"/>
  <c r="I5" i="10" s="1"/>
  <c r="G6" i="10"/>
  <c r="H6" i="10" s="1"/>
  <c r="I6" i="10" s="1"/>
  <c r="D22" i="10"/>
  <c r="C22" i="10"/>
  <c r="E22" i="10" s="1"/>
  <c r="G4" i="10"/>
  <c r="H4" i="10" s="1"/>
  <c r="I4" i="10" s="1"/>
  <c r="C3" i="10"/>
  <c r="Q4" i="10"/>
  <c r="C18" i="10"/>
  <c r="E18" i="10" s="1"/>
  <c r="C19" i="10"/>
  <c r="E19" i="10" s="1"/>
  <c r="C20" i="10"/>
  <c r="E20" i="10" s="1"/>
  <c r="C21" i="10"/>
  <c r="E21" i="10" s="1"/>
  <c r="E4" i="10"/>
  <c r="C2" i="10"/>
  <c r="M2" i="10" s="1"/>
  <c r="E3" i="10"/>
  <c r="G3" i="10" l="1"/>
  <c r="H3" i="10" s="1"/>
  <c r="I3" i="10" s="1"/>
  <c r="M3" i="10"/>
  <c r="N3" i="10" s="1"/>
  <c r="G2" i="10"/>
  <c r="H2" i="10" s="1"/>
  <c r="I2" i="10" s="1"/>
  <c r="N2" i="10"/>
</calcChain>
</file>

<file path=xl/sharedStrings.xml><?xml version="1.0" encoding="utf-8"?>
<sst xmlns="http://schemas.openxmlformats.org/spreadsheetml/2006/main" count="405" uniqueCount="153">
  <si>
    <t>CN</t>
  </si>
  <si>
    <t>LFL_km</t>
  </si>
  <si>
    <t>LFL_ft</t>
  </si>
  <si>
    <t>S</t>
  </si>
  <si>
    <t>Y %</t>
  </si>
  <si>
    <t>Tlag (h)</t>
  </si>
  <si>
    <t>Tlag (min)</t>
  </si>
  <si>
    <t>TC (min)</t>
  </si>
  <si>
    <t>Subacia</t>
  </si>
  <si>
    <t>Vazão</t>
  </si>
  <si>
    <t>(m³/s)</t>
  </si>
  <si>
    <t>(m³/h)</t>
  </si>
  <si>
    <r>
      <t>Q</t>
    </r>
    <r>
      <rPr>
        <b/>
        <sz val="9"/>
        <color rgb="FF000000"/>
        <rFont val="Georgia"/>
        <family val="1"/>
      </rPr>
      <t>90</t>
    </r>
  </si>
  <si>
    <r>
      <t>Q</t>
    </r>
    <r>
      <rPr>
        <b/>
        <sz val="9"/>
        <color rgb="FF000000"/>
        <rFont val="Georgia"/>
        <family val="1"/>
      </rPr>
      <t>95</t>
    </r>
  </si>
  <si>
    <r>
      <t>Q</t>
    </r>
    <r>
      <rPr>
        <b/>
        <sz val="9"/>
        <color rgb="FF000000"/>
        <rFont val="Georgia"/>
        <family val="1"/>
      </rPr>
      <t>98</t>
    </r>
  </si>
  <si>
    <r>
      <t>Q</t>
    </r>
    <r>
      <rPr>
        <b/>
        <sz val="9"/>
        <color rgb="FF000000"/>
        <rFont val="Georgia"/>
        <family val="1"/>
      </rPr>
      <t>7,10</t>
    </r>
  </si>
  <si>
    <r>
      <t>Q</t>
    </r>
    <r>
      <rPr>
        <b/>
        <sz val="9"/>
        <color rgb="FF000000"/>
        <rFont val="Georgia"/>
        <family val="1"/>
      </rPr>
      <t>m</t>
    </r>
  </si>
  <si>
    <t>Permanência (%)</t>
  </si>
  <si>
    <t>Vazão (m³/s)</t>
  </si>
  <si>
    <t>Kirpich</t>
  </si>
  <si>
    <t>TC</t>
  </si>
  <si>
    <t>Lag</t>
  </si>
  <si>
    <t>Longest Flowpath Length (KM)</t>
  </si>
  <si>
    <t>Longest Flowpath Slope</t>
  </si>
  <si>
    <t>Centroidal Flowpath Length (KM)</t>
  </si>
  <si>
    <t>Centroidal Flowpath Slope</t>
  </si>
  <si>
    <t>10-85 Flowpath Length (KM)</t>
  </si>
  <si>
    <t>10-85 Flowpath Slope</t>
  </si>
  <si>
    <t>Basin Slope</t>
  </si>
  <si>
    <t>Basin Relief (M)</t>
  </si>
  <si>
    <t>Relief Ratio</t>
  </si>
  <si>
    <t>Elongation Ratio</t>
  </si>
  <si>
    <t>Drainage Density (KM/KM²)</t>
  </si>
  <si>
    <t>tp = 0,637 ∗C_t  .∗[(L ∗ L_Cg)/S^0,5 ]^0,48</t>
  </si>
  <si>
    <t>Tempo de retardo Denver 1969</t>
  </si>
  <si>
    <t>Ct (Denver)</t>
  </si>
  <si>
    <t>Tc (h)</t>
  </si>
  <si>
    <t>Tc (min)</t>
  </si>
  <si>
    <t>Tp (h) = Lag</t>
  </si>
  <si>
    <t>Tp (min) = Lag</t>
  </si>
  <si>
    <t>sub1</t>
  </si>
  <si>
    <t>sub2</t>
  </si>
  <si>
    <t>sub3</t>
  </si>
  <si>
    <t>sub4</t>
  </si>
  <si>
    <t>sub5</t>
  </si>
  <si>
    <t>TC (hs)</t>
  </si>
  <si>
    <t>min</t>
  </si>
  <si>
    <t>R</t>
  </si>
  <si>
    <t>Longest Flowpath Length (Mi)</t>
  </si>
  <si>
    <t>Centroidal Flowpath Length (Mi)</t>
  </si>
  <si>
    <t>10-85 Flowpath Length (Mi)</t>
  </si>
  <si>
    <t>Basin Relief (ft)</t>
  </si>
  <si>
    <t>Drainage Density (Mi/Mi²)</t>
  </si>
  <si>
    <t>Basin Slope (ft/ft)</t>
  </si>
  <si>
    <t>10-85 Flowpath Slope (ft/ft)</t>
  </si>
  <si>
    <t>Centroidal Flowpath Slope (ft/ft)</t>
  </si>
  <si>
    <t>Longest Flowpath Slope (ft/ft)</t>
  </si>
  <si>
    <t>R (hs)</t>
  </si>
  <si>
    <t>R (h)</t>
  </si>
  <si>
    <t>Denver</t>
  </si>
  <si>
    <t>SCS</t>
  </si>
  <si>
    <t>Lag (min)</t>
  </si>
  <si>
    <t>Junction2</t>
  </si>
  <si>
    <t>R2</t>
  </si>
  <si>
    <t>Junction1</t>
  </si>
  <si>
    <t>R1</t>
  </si>
  <si>
    <t>Sink1</t>
  </si>
  <si>
    <t>Elemento</t>
  </si>
  <si>
    <t>Pico Descarga (m³/s)</t>
  </si>
  <si>
    <t>CN1</t>
  </si>
  <si>
    <t>CN2</t>
  </si>
  <si>
    <t>CN3</t>
  </si>
  <si>
    <t>Área Drenagem 
(km²)</t>
  </si>
  <si>
    <t>Clark</t>
  </si>
  <si>
    <t>ModClark</t>
  </si>
  <si>
    <t xml:space="preserve">  </t>
  </si>
  <si>
    <t>Ordinate</t>
  </si>
  <si>
    <t>Date / Time</t>
  </si>
  <si>
    <t>FLOW</t>
  </si>
  <si>
    <t>RUN:CN3 SCS Grided Mod Clark</t>
  </si>
  <si>
    <t xml:space="preserve">Units </t>
  </si>
  <si>
    <t xml:space="preserve"> </t>
  </si>
  <si>
    <t xml:space="preserve">M3/S </t>
  </si>
  <si>
    <t>M3/S</t>
  </si>
  <si>
    <t xml:space="preserve">Type </t>
  </si>
  <si>
    <t xml:space="preserve">INST-VAL </t>
  </si>
  <si>
    <t>INST-VAL</t>
  </si>
  <si>
    <t xml:space="preserve">31 Dec 2022, 24:00 </t>
  </si>
  <si>
    <t xml:space="preserve">01 Jan 2023, 01:00 </t>
  </si>
  <si>
    <t xml:space="preserve">01 Jan 2023, 02:00 </t>
  </si>
  <si>
    <t xml:space="preserve">01 Jan 2023, 03:00 </t>
  </si>
  <si>
    <t xml:space="preserve">01 Jan 2023, 04:00 </t>
  </si>
  <si>
    <t xml:space="preserve">01 Jan 2023, 05:00 </t>
  </si>
  <si>
    <t xml:space="preserve">01 Jan 2023, 06:00 </t>
  </si>
  <si>
    <t xml:space="preserve">01 Jan 2023, 07:00 </t>
  </si>
  <si>
    <t xml:space="preserve">01 Jan 2023, 08:00 </t>
  </si>
  <si>
    <t xml:space="preserve">01 Jan 2023, 09:00 </t>
  </si>
  <si>
    <t xml:space="preserve">01 Jan 2023, 10:00 </t>
  </si>
  <si>
    <t xml:space="preserve">01 Jan 2023, 11:00 </t>
  </si>
  <si>
    <t xml:space="preserve">01 Jan 2023, 12:00 </t>
  </si>
  <si>
    <t xml:space="preserve">01 Jan 2023, 13:00 </t>
  </si>
  <si>
    <t xml:space="preserve">01 Jan 2023, 14:00 </t>
  </si>
  <si>
    <t xml:space="preserve">01 Jan 2023, 15:00 </t>
  </si>
  <si>
    <t xml:space="preserve">01 Jan 2023, 16:00 </t>
  </si>
  <si>
    <t xml:space="preserve">01 Jan 2023, 17:00 </t>
  </si>
  <si>
    <t xml:space="preserve">01 Jan 2023, 18:00 </t>
  </si>
  <si>
    <t xml:space="preserve">01 Jan 2023, 19:00 </t>
  </si>
  <si>
    <t xml:space="preserve">01 Jan 2023, 20:00 </t>
  </si>
  <si>
    <t xml:space="preserve">01 Jan 2023, 21:00 </t>
  </si>
  <si>
    <t xml:space="preserve">01 Jan 2023, 22:00 </t>
  </si>
  <si>
    <t xml:space="preserve">01 Jan 2023, 23:00 </t>
  </si>
  <si>
    <t xml:space="preserve">01 Jan 2023, 24:00 </t>
  </si>
  <si>
    <t xml:space="preserve">02 Jan 2023, 01:00 </t>
  </si>
  <si>
    <t xml:space="preserve">02 Jan 2023, 02:00 </t>
  </si>
  <si>
    <t xml:space="preserve">02 Jan 2023, 03:00 </t>
  </si>
  <si>
    <t xml:space="preserve">02 Jan 2023, 04:00 </t>
  </si>
  <si>
    <t xml:space="preserve">02 Jan 2023, 05:00 </t>
  </si>
  <si>
    <t xml:space="preserve">02 Jan 2023, 06:00 </t>
  </si>
  <si>
    <t xml:space="preserve">02 Jan 2023, 07:00 </t>
  </si>
  <si>
    <t xml:space="preserve">02 Jan 2023, 08:00 </t>
  </si>
  <si>
    <t xml:space="preserve">02 Jan 2023, 09:00 </t>
  </si>
  <si>
    <t xml:space="preserve">02 Jan 2023, 10:00 </t>
  </si>
  <si>
    <t xml:space="preserve">02 Jan 2023, 11:00 </t>
  </si>
  <si>
    <t xml:space="preserve">02 Jan 2023, 12:00 </t>
  </si>
  <si>
    <t xml:space="preserve">02 Jan 2023, 13:00 </t>
  </si>
  <si>
    <t xml:space="preserve">02 Jan 2023, 14:00 </t>
  </si>
  <si>
    <t xml:space="preserve">02 Jan 2023, 15:00 </t>
  </si>
  <si>
    <t xml:space="preserve">02 Jan 2023, 16:00 </t>
  </si>
  <si>
    <t xml:space="preserve">02 Jan 2023, 17:00 </t>
  </si>
  <si>
    <t xml:space="preserve">02 Jan 2023, 18:00 </t>
  </si>
  <si>
    <t xml:space="preserve">02 Jan 2023, 19:00 </t>
  </si>
  <si>
    <t xml:space="preserve">02 Jan 2023, 20:00 </t>
  </si>
  <si>
    <t xml:space="preserve">02 Jan 2023, 21:00 </t>
  </si>
  <si>
    <t xml:space="preserve">02 Jan 2023, 22:00 </t>
  </si>
  <si>
    <t xml:space="preserve">02 Jan 2023, 23:00 </t>
  </si>
  <si>
    <t xml:space="preserve">02 Jan 2023, 24:00 </t>
  </si>
  <si>
    <t>RUN:CN1 SCS Grided Mod Clark</t>
  </si>
  <si>
    <t>RUN:CN2 SCS Grided Mod Clark</t>
  </si>
  <si>
    <t>CN4</t>
  </si>
  <si>
    <t>CN5</t>
  </si>
  <si>
    <t>CN6</t>
  </si>
  <si>
    <t>CN7</t>
  </si>
  <si>
    <t>CN8</t>
  </si>
  <si>
    <t>CN9</t>
  </si>
  <si>
    <t>CN10</t>
  </si>
  <si>
    <t>CN11</t>
  </si>
  <si>
    <t>CN12</t>
  </si>
  <si>
    <t>CN0</t>
  </si>
  <si>
    <t>Alternativa 1</t>
  </si>
  <si>
    <t>Alternativa 2</t>
  </si>
  <si>
    <t>Alternativa 3</t>
  </si>
  <si>
    <t>Alternativa 4</t>
  </si>
  <si>
    <t>Alternativa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</si>
</sst>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0.000"/>
    <numFmt numFmtId="166" formatCode="0.0"/>
    <numFmt numFmtId="167" formatCode="[$-F800]dddd\,\ mmmm\ dd\,\ yyyy"/>
  </numFmts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FFFF"/>
      <name val="Arial"/>
      <family val="2"/>
    </font>
    <font>
      <sz val="11"/>
      <color rgb="FF000000"/>
      <name val="Arial"/>
      <family val="2"/>
    </font>
    <font>
      <b/>
      <sz val="15"/>
      <color rgb="FF000000"/>
      <name val="Georgia"/>
      <family val="1"/>
    </font>
    <font>
      <b/>
      <sz val="9"/>
      <color rgb="FF000000"/>
      <name val="Georgia"/>
      <family val="1"/>
    </font>
    <font>
      <sz val="9"/>
      <color rgb="FFFFFFFF"/>
      <name val="Arial"/>
      <family val="2"/>
    </font>
    <font>
      <sz val="9"/>
      <color rgb="FF00000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0606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CFCFC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8" fillId="4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167" fontId="0" fillId="0" borderId="0" xfId="0" applyNumberFormat="1"/>
    <xf numFmtId="14" fontId="0" fillId="0" borderId="0" xfId="0" applyNumberFormat="1"/>
    <xf numFmtId="166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'Regionalização Vazões'!$A$2</c:f>
              <c:strCache>
                <c:ptCount val="1"/>
                <c:pt idx="0">
                  <c:v>Vazão (m³/s)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'Regionalização Vazões'!$B$1:$U$1</c:f>
              <c:numCache>
                <c:formatCode>General</c:formatCode>
                <c:ptCount val="20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  <c:pt idx="11">
                  <c:v>60</c:v>
                </c:pt>
                <c:pt idx="12">
                  <c:v>65</c:v>
                </c:pt>
                <c:pt idx="13">
                  <c:v>70</c:v>
                </c:pt>
                <c:pt idx="14">
                  <c:v>75</c:v>
                </c:pt>
                <c:pt idx="15">
                  <c:v>80</c:v>
                </c:pt>
                <c:pt idx="16">
                  <c:v>85</c:v>
                </c:pt>
                <c:pt idx="17">
                  <c:v>90</c:v>
                </c:pt>
                <c:pt idx="18">
                  <c:v>95</c:v>
                </c:pt>
                <c:pt idx="19">
                  <c:v>100</c:v>
                </c:pt>
              </c:numCache>
            </c:numRef>
          </c:cat>
          <c:val>
            <c:numRef>
              <c:f>'Regionalização Vazões'!$B$2:$U$2</c:f>
              <c:numCache>
                <c:formatCode>General</c:formatCode>
                <c:ptCount val="20"/>
                <c:pt idx="0">
                  <c:v>0.81935899999999995</c:v>
                </c:pt>
                <c:pt idx="1">
                  <c:v>0.66742500000000005</c:v>
                </c:pt>
                <c:pt idx="2">
                  <c:v>0.58324500000000001</c:v>
                </c:pt>
                <c:pt idx="3">
                  <c:v>0.52519300000000002</c:v>
                </c:pt>
                <c:pt idx="4">
                  <c:v>0.48087299999999999</c:v>
                </c:pt>
                <c:pt idx="5">
                  <c:v>0.44493700000000003</c:v>
                </c:pt>
                <c:pt idx="6">
                  <c:v>0.41459699999999999</c:v>
                </c:pt>
                <c:pt idx="7">
                  <c:v>0.388212</c:v>
                </c:pt>
                <c:pt idx="8">
                  <c:v>0.36473100000000003</c:v>
                </c:pt>
                <c:pt idx="9">
                  <c:v>0.34343099999999999</c:v>
                </c:pt>
                <c:pt idx="10">
                  <c:v>0.32378600000000002</c:v>
                </c:pt>
                <c:pt idx="11">
                  <c:v>0.30538700000000002</c:v>
                </c:pt>
                <c:pt idx="12">
                  <c:v>0.28789399999999998</c:v>
                </c:pt>
                <c:pt idx="13">
                  <c:v>0.27099800000000002</c:v>
                </c:pt>
                <c:pt idx="14">
                  <c:v>0.25438300000000003</c:v>
                </c:pt>
                <c:pt idx="15">
                  <c:v>0.237675</c:v>
                </c:pt>
                <c:pt idx="16">
                  <c:v>0.22033800000000001</c:v>
                </c:pt>
                <c:pt idx="17">
                  <c:v>0.20139599999999999</c:v>
                </c:pt>
                <c:pt idx="18">
                  <c:v>0.178284</c:v>
                </c:pt>
                <c:pt idx="19">
                  <c:v>0.15798100000000001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03-43AA-A68C-644DAC9F5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3852456"/>
        <c:axId val="1073847536"/>
      </c:lineChart>
      <c:catAx>
        <c:axId val="1073852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73847536"/>
        <c:crosses val="autoZero"/>
        <c:auto val="1"/>
        <c:lblAlgn val="ctr"/>
        <c:lblOffset val="100"/>
        <c:noMultiLvlLbl val="0"/>
      </c:catAx>
      <c:valAx>
        <c:axId val="1073847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73852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600"/>
              <a:t>Pico de Descarga do Hidrograma</a:t>
            </a:r>
            <a:r>
              <a:rPr lang="pt-BR" sz="1600" baseline="0"/>
              <a:t> - Chuva 24 hs Tr 5 anos (mapBiomas) </a:t>
            </a:r>
            <a:endParaRPr lang="pt-BR" sz="16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'Result HMS'!$G$20</c:f>
              <c:strCache>
                <c:ptCount val="1"/>
                <c:pt idx="0">
                  <c:v>CN0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'Result HMS'!$E$21:$E$30</c15:sqref>
                  </c15:fullRef>
                </c:ext>
              </c:extLst>
              <c:f>('Result HMS'!$E$21:$E$23,'Result HMS'!$E$25:$E$27,'Result HMS'!$E$29:$E$30)</c:f>
              <c:strCache>
                <c:ptCount val="8"/>
                <c:pt idx="0">
                  <c:v>sub5</c:v>
                </c:pt>
                <c:pt idx="1">
                  <c:v>sub4</c:v>
                </c:pt>
                <c:pt idx="2">
                  <c:v>Junction2</c:v>
                </c:pt>
                <c:pt idx="3">
                  <c:v>sub3</c:v>
                </c:pt>
                <c:pt idx="4">
                  <c:v>sub2</c:v>
                </c:pt>
                <c:pt idx="5">
                  <c:v>Junction1</c:v>
                </c:pt>
                <c:pt idx="6">
                  <c:v>sub1</c:v>
                </c:pt>
                <c:pt idx="7">
                  <c:v>Sink1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'Result HMS'!$G$21:$G$30</c15:sqref>
                  </c15:fullRef>
                </c:ext>
              </c:extLst>
              <c:f>('Result HMS'!$G$21:$G$23,'Result HMS'!$G$25:$G$27,'Result HMS'!$G$29:$G$30)</c:f>
              <c:numCache>
                <c:formatCode>General</c:formatCode>
                <c:ptCount val="8"/>
                <c:pt idx="0">
                  <c:v>41.3</c:v>
                </c:pt>
                <c:pt idx="1">
                  <c:v>21.6</c:v>
                </c:pt>
                <c:pt idx="2">
                  <c:v>62.7</c:v>
                </c:pt>
                <c:pt idx="3">
                  <c:v>47.3</c:v>
                </c:pt>
                <c:pt idx="4">
                  <c:v>20.2</c:v>
                </c:pt>
                <c:pt idx="5">
                  <c:v>128.69999999999999</c:v>
                </c:pt>
                <c:pt idx="6">
                  <c:v>4.5999999999999996</c:v>
                </c:pt>
                <c:pt idx="7">
                  <c:v>131.19999999999999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9B-44A0-843A-FE4686336390}"/>
            </c:ext>
          </c:extLst>
        </c:ser>
        <c:ser>
          <c:idx val="1"/>
          <c:order val="1"/>
          <c:tx>
            <c:strRef>
              <c:f>'Result HMS'!$H$20</c:f>
              <c:strCache>
                <c:ptCount val="1"/>
                <c:pt idx="0">
                  <c:v>CN1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'Result HMS'!$E$21:$E$30</c15:sqref>
                  </c15:fullRef>
                </c:ext>
              </c:extLst>
              <c:f>('Result HMS'!$E$21:$E$23,'Result HMS'!$E$25:$E$27,'Result HMS'!$E$29:$E$30)</c:f>
              <c:strCache>
                <c:ptCount val="8"/>
                <c:pt idx="0">
                  <c:v>sub5</c:v>
                </c:pt>
                <c:pt idx="1">
                  <c:v>sub4</c:v>
                </c:pt>
                <c:pt idx="2">
                  <c:v>Junction2</c:v>
                </c:pt>
                <c:pt idx="3">
                  <c:v>sub3</c:v>
                </c:pt>
                <c:pt idx="4">
                  <c:v>sub2</c:v>
                </c:pt>
                <c:pt idx="5">
                  <c:v>Junction1</c:v>
                </c:pt>
                <c:pt idx="6">
                  <c:v>sub1</c:v>
                </c:pt>
                <c:pt idx="7">
                  <c:v>Sink1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'Result HMS'!$H$21:$H$30</c15:sqref>
                  </c15:fullRef>
                </c:ext>
              </c:extLst>
              <c:f>('Result HMS'!$H$21:$H$23,'Result HMS'!$H$25:$H$27,'Result HMS'!$H$29:$H$30)</c:f>
              <c:numCache>
                <c:formatCode>0.0</c:formatCode>
                <c:ptCount val="8"/>
                <c:pt idx="0">
                  <c:v>41.9</c:v>
                </c:pt>
                <c:pt idx="1">
                  <c:v>21.8</c:v>
                </c:pt>
                <c:pt idx="2">
                  <c:v>63.4</c:v>
                </c:pt>
                <c:pt idx="3">
                  <c:v>47.6</c:v>
                </c:pt>
                <c:pt idx="4">
                  <c:v>20.5</c:v>
                </c:pt>
                <c:pt idx="5">
                  <c:v>130.1</c:v>
                </c:pt>
                <c:pt idx="6">
                  <c:v>4.5999999999999996</c:v>
                </c:pt>
                <c:pt idx="7">
                  <c:v>132.5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9B-44A0-843A-FE4686336390}"/>
            </c:ext>
          </c:extLst>
        </c:ser>
        <c:ser>
          <c:idx val="2"/>
          <c:order val="2"/>
          <c:tx>
            <c:strRef>
              <c:f>'Result HMS'!$I$20</c:f>
              <c:strCache>
                <c:ptCount val="1"/>
                <c:pt idx="0">
                  <c:v>CN2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'Result HMS'!$E$21:$E$30</c15:sqref>
                  </c15:fullRef>
                </c:ext>
              </c:extLst>
              <c:f>('Result HMS'!$E$21:$E$23,'Result HMS'!$E$25:$E$27,'Result HMS'!$E$29:$E$30)</c:f>
              <c:strCache>
                <c:ptCount val="8"/>
                <c:pt idx="0">
                  <c:v>sub5</c:v>
                </c:pt>
                <c:pt idx="1">
                  <c:v>sub4</c:v>
                </c:pt>
                <c:pt idx="2">
                  <c:v>Junction2</c:v>
                </c:pt>
                <c:pt idx="3">
                  <c:v>sub3</c:v>
                </c:pt>
                <c:pt idx="4">
                  <c:v>sub2</c:v>
                </c:pt>
                <c:pt idx="5">
                  <c:v>Junction1</c:v>
                </c:pt>
                <c:pt idx="6">
                  <c:v>sub1</c:v>
                </c:pt>
                <c:pt idx="7">
                  <c:v>Sink1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'Result HMS'!$I$21:$I$30</c15:sqref>
                  </c15:fullRef>
                </c:ext>
              </c:extLst>
              <c:f>('Result HMS'!$I$21:$I$23,'Result HMS'!$I$25:$I$27,'Result HMS'!$I$29:$I$30)</c:f>
              <c:numCache>
                <c:formatCode>0.0</c:formatCode>
                <c:ptCount val="8"/>
                <c:pt idx="0">
                  <c:v>41.3</c:v>
                </c:pt>
                <c:pt idx="1">
                  <c:v>21.6</c:v>
                </c:pt>
                <c:pt idx="2">
                  <c:v>62.7</c:v>
                </c:pt>
                <c:pt idx="3">
                  <c:v>46.9</c:v>
                </c:pt>
                <c:pt idx="4">
                  <c:v>20.2</c:v>
                </c:pt>
                <c:pt idx="5">
                  <c:v>128.4</c:v>
                </c:pt>
                <c:pt idx="6">
                  <c:v>4.5</c:v>
                </c:pt>
                <c:pt idx="7">
                  <c:v>130.80000000000001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9B-44A0-843A-FE4686336390}"/>
            </c:ext>
          </c:extLst>
        </c:ser>
        <c:ser>
          <c:idx val="3"/>
          <c:order val="3"/>
          <c:tx>
            <c:strRef>
              <c:f>'Result HMS'!$J$20</c:f>
              <c:strCache>
                <c:ptCount val="1"/>
                <c:pt idx="0">
                  <c:v>CN3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'Result HMS'!$E$21:$E$30</c15:sqref>
                  </c15:fullRef>
                </c:ext>
              </c:extLst>
              <c:f>('Result HMS'!$E$21:$E$23,'Result HMS'!$E$25:$E$27,'Result HMS'!$E$29:$E$30)</c:f>
              <c:strCache>
                <c:ptCount val="8"/>
                <c:pt idx="0">
                  <c:v>sub5</c:v>
                </c:pt>
                <c:pt idx="1">
                  <c:v>sub4</c:v>
                </c:pt>
                <c:pt idx="2">
                  <c:v>Junction2</c:v>
                </c:pt>
                <c:pt idx="3">
                  <c:v>sub3</c:v>
                </c:pt>
                <c:pt idx="4">
                  <c:v>sub2</c:v>
                </c:pt>
                <c:pt idx="5">
                  <c:v>Junction1</c:v>
                </c:pt>
                <c:pt idx="6">
                  <c:v>sub1</c:v>
                </c:pt>
                <c:pt idx="7">
                  <c:v>Sink1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'Result HMS'!$J$21:$J$30</c15:sqref>
                  </c15:fullRef>
                </c:ext>
              </c:extLst>
              <c:f>('Result HMS'!$J$21:$J$23,'Result HMS'!$J$25:$J$27,'Result HMS'!$J$29:$J$30)</c:f>
              <c:numCache>
                <c:formatCode>0.0</c:formatCode>
                <c:ptCount val="8"/>
                <c:pt idx="0">
                  <c:v>41</c:v>
                </c:pt>
                <c:pt idx="1">
                  <c:v>21.5</c:v>
                </c:pt>
                <c:pt idx="2">
                  <c:v>62.4</c:v>
                </c:pt>
                <c:pt idx="3">
                  <c:v>46.6</c:v>
                </c:pt>
                <c:pt idx="4">
                  <c:v>20</c:v>
                </c:pt>
                <c:pt idx="5">
                  <c:v>127.5</c:v>
                </c:pt>
                <c:pt idx="6">
                  <c:v>4.4000000000000004</c:v>
                </c:pt>
                <c:pt idx="7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9B-44A0-843A-FE4686336390}"/>
            </c:ext>
          </c:extLst>
        </c:ser>
        <c:ser>
          <c:idx val="4"/>
          <c:order val="4"/>
          <c:tx>
            <c:strRef>
              <c:f>'Result HMS'!$K$20</c:f>
              <c:strCache>
                <c:ptCount val="1"/>
                <c:pt idx="0">
                  <c:v>CN4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'Result HMS'!$E$21:$E$30</c15:sqref>
                  </c15:fullRef>
                </c:ext>
              </c:extLst>
              <c:f>('Result HMS'!$E$21:$E$23,'Result HMS'!$E$25:$E$27,'Result HMS'!$E$29:$E$30)</c:f>
              <c:strCache>
                <c:ptCount val="8"/>
                <c:pt idx="0">
                  <c:v>sub5</c:v>
                </c:pt>
                <c:pt idx="1">
                  <c:v>sub4</c:v>
                </c:pt>
                <c:pt idx="2">
                  <c:v>Junction2</c:v>
                </c:pt>
                <c:pt idx="3">
                  <c:v>sub3</c:v>
                </c:pt>
                <c:pt idx="4">
                  <c:v>sub2</c:v>
                </c:pt>
                <c:pt idx="5">
                  <c:v>Junction1</c:v>
                </c:pt>
                <c:pt idx="6">
                  <c:v>sub1</c:v>
                </c:pt>
                <c:pt idx="7">
                  <c:v>Sink1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'Result HMS'!$K$21:$K$30</c15:sqref>
                  </c15:fullRef>
                </c:ext>
              </c:extLst>
              <c:f>('Result HMS'!$K$21:$K$23,'Result HMS'!$K$25:$K$27,'Result HMS'!$K$29:$K$30)</c:f>
              <c:numCache>
                <c:formatCode>0.0</c:formatCode>
                <c:ptCount val="8"/>
                <c:pt idx="0">
                  <c:v>42.6</c:v>
                </c:pt>
                <c:pt idx="1">
                  <c:v>21.9</c:v>
                </c:pt>
                <c:pt idx="2">
                  <c:v>64.400000000000006</c:v>
                </c:pt>
                <c:pt idx="3">
                  <c:v>48.6</c:v>
                </c:pt>
                <c:pt idx="4">
                  <c:v>21.2</c:v>
                </c:pt>
                <c:pt idx="5">
                  <c:v>132.80000000000001</c:v>
                </c:pt>
                <c:pt idx="6">
                  <c:v>4.5999999999999996</c:v>
                </c:pt>
                <c:pt idx="7">
                  <c:v>134.9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9B-44A0-843A-FE4686336390}"/>
            </c:ext>
          </c:extLst>
        </c:ser>
        <c:ser>
          <c:idx val="5"/>
          <c:order val="5"/>
          <c:tx>
            <c:strRef>
              <c:f>'Result HMS'!$L$20</c:f>
              <c:strCache>
                <c:ptCount val="1"/>
                <c:pt idx="0">
                  <c:v>CN5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'Result HMS'!$E$21:$E$30</c15:sqref>
                  </c15:fullRef>
                </c:ext>
              </c:extLst>
              <c:f>('Result HMS'!$E$21:$E$23,'Result HMS'!$E$25:$E$27,'Result HMS'!$E$29:$E$30)</c:f>
              <c:strCache>
                <c:ptCount val="8"/>
                <c:pt idx="0">
                  <c:v>sub5</c:v>
                </c:pt>
                <c:pt idx="1">
                  <c:v>sub4</c:v>
                </c:pt>
                <c:pt idx="2">
                  <c:v>Junction2</c:v>
                </c:pt>
                <c:pt idx="3">
                  <c:v>sub3</c:v>
                </c:pt>
                <c:pt idx="4">
                  <c:v>sub2</c:v>
                </c:pt>
                <c:pt idx="5">
                  <c:v>Junction1</c:v>
                </c:pt>
                <c:pt idx="6">
                  <c:v>sub1</c:v>
                </c:pt>
                <c:pt idx="7">
                  <c:v>Sink1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'Result HMS'!$L$21:$L$30</c15:sqref>
                  </c15:fullRef>
                </c:ext>
              </c:extLst>
              <c:f>('Result HMS'!$L$21:$L$23,'Result HMS'!$L$25:$L$27,'Result HMS'!$L$29:$L$30)</c:f>
              <c:numCache>
                <c:formatCode>0.0</c:formatCode>
                <c:ptCount val="8"/>
                <c:pt idx="0">
                  <c:v>42</c:v>
                </c:pt>
                <c:pt idx="1">
                  <c:v>21.8</c:v>
                </c:pt>
                <c:pt idx="2">
                  <c:v>63.6</c:v>
                </c:pt>
                <c:pt idx="3">
                  <c:v>47.9</c:v>
                </c:pt>
                <c:pt idx="4">
                  <c:v>20.8</c:v>
                </c:pt>
                <c:pt idx="5">
                  <c:v>130.9</c:v>
                </c:pt>
                <c:pt idx="6">
                  <c:v>4.5</c:v>
                </c:pt>
                <c:pt idx="7">
                  <c:v>133.19999999999999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C9B-44A0-843A-FE4686336390}"/>
            </c:ext>
          </c:extLst>
        </c:ser>
        <c:ser>
          <c:idx val="6"/>
          <c:order val="6"/>
          <c:tx>
            <c:strRef>
              <c:f>'Result HMS'!$M$20</c:f>
              <c:strCache>
                <c:ptCount val="1"/>
                <c:pt idx="0">
                  <c:v>CN6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'Result HMS'!$E$21:$E$30</c15:sqref>
                  </c15:fullRef>
                </c:ext>
              </c:extLst>
              <c:f>('Result HMS'!$E$21:$E$23,'Result HMS'!$E$25:$E$27,'Result HMS'!$E$29:$E$30)</c:f>
              <c:strCache>
                <c:ptCount val="8"/>
                <c:pt idx="0">
                  <c:v>sub5</c:v>
                </c:pt>
                <c:pt idx="1">
                  <c:v>sub4</c:v>
                </c:pt>
                <c:pt idx="2">
                  <c:v>Junction2</c:v>
                </c:pt>
                <c:pt idx="3">
                  <c:v>sub3</c:v>
                </c:pt>
                <c:pt idx="4">
                  <c:v>sub2</c:v>
                </c:pt>
                <c:pt idx="5">
                  <c:v>Junction1</c:v>
                </c:pt>
                <c:pt idx="6">
                  <c:v>sub1</c:v>
                </c:pt>
                <c:pt idx="7">
                  <c:v>Sink1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'Result HMS'!$M$21:$M$30</c15:sqref>
                  </c15:fullRef>
                </c:ext>
              </c:extLst>
              <c:f>('Result HMS'!$M$21:$M$23,'Result HMS'!$M$25:$M$27,'Result HMS'!$M$29:$M$30)</c:f>
              <c:numCache>
                <c:formatCode>0.0</c:formatCode>
                <c:ptCount val="8"/>
                <c:pt idx="0">
                  <c:v>41.7</c:v>
                </c:pt>
                <c:pt idx="1">
                  <c:v>21.7</c:v>
                </c:pt>
                <c:pt idx="2">
                  <c:v>63.2</c:v>
                </c:pt>
                <c:pt idx="3">
                  <c:v>47.5</c:v>
                </c:pt>
                <c:pt idx="4">
                  <c:v>20.6</c:v>
                </c:pt>
                <c:pt idx="5">
                  <c:v>129.80000000000001</c:v>
                </c:pt>
                <c:pt idx="6">
                  <c:v>4.4000000000000004</c:v>
                </c:pt>
                <c:pt idx="7">
                  <c:v>132.19999999999999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C9B-44A0-843A-FE4686336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01886344"/>
        <c:axId val="1401884184"/>
      </c:barChart>
      <c:catAx>
        <c:axId val="1401886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01884184"/>
        <c:crosses val="autoZero"/>
        <c:auto val="1"/>
        <c:lblAlgn val="ctr"/>
        <c:lblOffset val="100"/>
        <c:noMultiLvlLbl val="0"/>
      </c:catAx>
      <c:valAx>
        <c:axId val="1401884184"/>
        <c:scaling>
          <c:orientation val="minMax"/>
          <c:max val="1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400"/>
                  <a:t>Vazão (m³/s)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01886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600"/>
              <a:t>Pico de Descarga do Hidrograma</a:t>
            </a:r>
            <a:r>
              <a:rPr lang="pt-BR" sz="1600" baseline="0"/>
              <a:t> - Chuva 24 hs Tr 5 anos (mapUsos) </a:t>
            </a:r>
            <a:endParaRPr lang="pt-BR" sz="16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'Result HMS'!$N$20</c:f>
              <c:strCache>
                <c:ptCount val="1"/>
                <c:pt idx="0">
                  <c:v>CN7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'Result HMS'!$E$21:$E$30</c15:sqref>
                  </c15:fullRef>
                </c:ext>
              </c:extLst>
              <c:f>('Result HMS'!$E$21:$E$23,'Result HMS'!$E$25:$E$27,'Result HMS'!$E$29:$E$30)</c:f>
              <c:strCache>
                <c:ptCount val="8"/>
                <c:pt idx="0">
                  <c:v>sub5</c:v>
                </c:pt>
                <c:pt idx="1">
                  <c:v>sub4</c:v>
                </c:pt>
                <c:pt idx="2">
                  <c:v>Junction2</c:v>
                </c:pt>
                <c:pt idx="3">
                  <c:v>sub3</c:v>
                </c:pt>
                <c:pt idx="4">
                  <c:v>sub2</c:v>
                </c:pt>
                <c:pt idx="5">
                  <c:v>Junction1</c:v>
                </c:pt>
                <c:pt idx="6">
                  <c:v>sub1</c:v>
                </c:pt>
                <c:pt idx="7">
                  <c:v>Sink1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'Result HMS'!$N$21:$N$30</c15:sqref>
                  </c15:fullRef>
                </c:ext>
              </c:extLst>
              <c:f>('Result HMS'!$N$21:$N$23,'Result HMS'!$N$25:$N$27,'Result HMS'!$N$29:$N$30)</c:f>
              <c:numCache>
                <c:formatCode>0.0</c:formatCode>
                <c:ptCount val="8"/>
                <c:pt idx="0">
                  <c:v>41.7</c:v>
                </c:pt>
                <c:pt idx="1">
                  <c:v>22.1</c:v>
                </c:pt>
                <c:pt idx="2">
                  <c:v>63.7</c:v>
                </c:pt>
                <c:pt idx="3">
                  <c:v>48.6</c:v>
                </c:pt>
                <c:pt idx="4">
                  <c:v>20.2</c:v>
                </c:pt>
                <c:pt idx="5">
                  <c:v>131.1</c:v>
                </c:pt>
                <c:pt idx="6">
                  <c:v>4.5</c:v>
                </c:pt>
                <c:pt idx="7">
                  <c:v>133.4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39-4BFD-BA70-4264F2E65A51}"/>
            </c:ext>
          </c:extLst>
        </c:ser>
        <c:ser>
          <c:idx val="1"/>
          <c:order val="1"/>
          <c:tx>
            <c:strRef>
              <c:f>'Result HMS'!$O$20</c:f>
              <c:strCache>
                <c:ptCount val="1"/>
                <c:pt idx="0">
                  <c:v>CN8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'Result HMS'!$E$21:$E$30</c15:sqref>
                  </c15:fullRef>
                </c:ext>
              </c:extLst>
              <c:f>('Result HMS'!$E$21:$E$23,'Result HMS'!$E$25:$E$27,'Result HMS'!$E$29:$E$30)</c:f>
              <c:strCache>
                <c:ptCount val="8"/>
                <c:pt idx="0">
                  <c:v>sub5</c:v>
                </c:pt>
                <c:pt idx="1">
                  <c:v>sub4</c:v>
                </c:pt>
                <c:pt idx="2">
                  <c:v>Junction2</c:v>
                </c:pt>
                <c:pt idx="3">
                  <c:v>sub3</c:v>
                </c:pt>
                <c:pt idx="4">
                  <c:v>sub2</c:v>
                </c:pt>
                <c:pt idx="5">
                  <c:v>Junction1</c:v>
                </c:pt>
                <c:pt idx="6">
                  <c:v>sub1</c:v>
                </c:pt>
                <c:pt idx="7">
                  <c:v>Sink1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'Result HMS'!$O$21:$O$30</c15:sqref>
                  </c15:fullRef>
                </c:ext>
              </c:extLst>
              <c:f>('Result HMS'!$O$21:$O$23,'Result HMS'!$O$25:$O$27,'Result HMS'!$O$29:$O$30)</c:f>
              <c:numCache>
                <c:formatCode>0.0</c:formatCode>
                <c:ptCount val="8"/>
                <c:pt idx="0">
                  <c:v>41.4</c:v>
                </c:pt>
                <c:pt idx="1">
                  <c:v>22</c:v>
                </c:pt>
                <c:pt idx="2">
                  <c:v>63.3</c:v>
                </c:pt>
                <c:pt idx="3">
                  <c:v>48.3</c:v>
                </c:pt>
                <c:pt idx="4">
                  <c:v>19.899999999999999</c:v>
                </c:pt>
                <c:pt idx="5">
                  <c:v>130.1</c:v>
                </c:pt>
                <c:pt idx="6">
                  <c:v>4.5</c:v>
                </c:pt>
                <c:pt idx="7">
                  <c:v>132.5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39-4BFD-BA70-4264F2E65A51}"/>
            </c:ext>
          </c:extLst>
        </c:ser>
        <c:ser>
          <c:idx val="2"/>
          <c:order val="2"/>
          <c:tx>
            <c:strRef>
              <c:f>'Result HMS'!$P$20</c:f>
              <c:strCache>
                <c:ptCount val="1"/>
                <c:pt idx="0">
                  <c:v>CN9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'Result HMS'!$E$21:$E$30</c15:sqref>
                  </c15:fullRef>
                </c:ext>
              </c:extLst>
              <c:f>('Result HMS'!$E$21:$E$23,'Result HMS'!$E$25:$E$27,'Result HMS'!$E$29:$E$30)</c:f>
              <c:strCache>
                <c:ptCount val="8"/>
                <c:pt idx="0">
                  <c:v>sub5</c:v>
                </c:pt>
                <c:pt idx="1">
                  <c:v>sub4</c:v>
                </c:pt>
                <c:pt idx="2">
                  <c:v>Junction2</c:v>
                </c:pt>
                <c:pt idx="3">
                  <c:v>sub3</c:v>
                </c:pt>
                <c:pt idx="4">
                  <c:v>sub2</c:v>
                </c:pt>
                <c:pt idx="5">
                  <c:v>Junction1</c:v>
                </c:pt>
                <c:pt idx="6">
                  <c:v>sub1</c:v>
                </c:pt>
                <c:pt idx="7">
                  <c:v>Sink1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'Result HMS'!$P$21:$P$30</c15:sqref>
                  </c15:fullRef>
                </c:ext>
              </c:extLst>
              <c:f>('Result HMS'!$P$21:$P$23,'Result HMS'!$P$25:$P$27,'Result HMS'!$P$29:$P$30)</c:f>
              <c:numCache>
                <c:formatCode>0.0</c:formatCode>
                <c:ptCount val="8"/>
                <c:pt idx="0">
                  <c:v>41.1</c:v>
                </c:pt>
                <c:pt idx="1">
                  <c:v>21.9</c:v>
                </c:pt>
                <c:pt idx="2">
                  <c:v>63</c:v>
                </c:pt>
                <c:pt idx="3">
                  <c:v>47.9</c:v>
                </c:pt>
                <c:pt idx="4">
                  <c:v>19.8</c:v>
                </c:pt>
                <c:pt idx="5">
                  <c:v>129.30000000000001</c:v>
                </c:pt>
                <c:pt idx="6">
                  <c:v>4.5</c:v>
                </c:pt>
                <c:pt idx="7">
                  <c:v>131.69999999999999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39-4BFD-BA70-4264F2E65A51}"/>
            </c:ext>
          </c:extLst>
        </c:ser>
        <c:ser>
          <c:idx val="3"/>
          <c:order val="3"/>
          <c:tx>
            <c:strRef>
              <c:f>'Result HMS'!$Q$20</c:f>
              <c:strCache>
                <c:ptCount val="1"/>
                <c:pt idx="0">
                  <c:v>CN10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'Result HMS'!$E$21:$E$30</c15:sqref>
                  </c15:fullRef>
                </c:ext>
              </c:extLst>
              <c:f>('Result HMS'!$E$21:$E$23,'Result HMS'!$E$25:$E$27,'Result HMS'!$E$29:$E$30)</c:f>
              <c:strCache>
                <c:ptCount val="8"/>
                <c:pt idx="0">
                  <c:v>sub5</c:v>
                </c:pt>
                <c:pt idx="1">
                  <c:v>sub4</c:v>
                </c:pt>
                <c:pt idx="2">
                  <c:v>Junction2</c:v>
                </c:pt>
                <c:pt idx="3">
                  <c:v>sub3</c:v>
                </c:pt>
                <c:pt idx="4">
                  <c:v>sub2</c:v>
                </c:pt>
                <c:pt idx="5">
                  <c:v>Junction1</c:v>
                </c:pt>
                <c:pt idx="6">
                  <c:v>sub1</c:v>
                </c:pt>
                <c:pt idx="7">
                  <c:v>Sink1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'Result HMS'!$Q$21:$Q$30</c15:sqref>
                  </c15:fullRef>
                </c:ext>
              </c:extLst>
              <c:f>('Result HMS'!$Q$21:$Q$23,'Result HMS'!$Q$25:$Q$27,'Result HMS'!$Q$29:$Q$30)</c:f>
              <c:numCache>
                <c:formatCode>0.0</c:formatCode>
                <c:ptCount val="8"/>
                <c:pt idx="0">
                  <c:v>42.5</c:v>
                </c:pt>
                <c:pt idx="1">
                  <c:v>22.3</c:v>
                </c:pt>
                <c:pt idx="2">
                  <c:v>64.599999999999994</c:v>
                </c:pt>
                <c:pt idx="3">
                  <c:v>49.6</c:v>
                </c:pt>
                <c:pt idx="4">
                  <c:v>20.7</c:v>
                </c:pt>
                <c:pt idx="5">
                  <c:v>133.6</c:v>
                </c:pt>
                <c:pt idx="6">
                  <c:v>4.5999999999999996</c:v>
                </c:pt>
                <c:pt idx="7">
                  <c:v>135.69999999999999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39-4BFD-BA70-4264F2E65A51}"/>
            </c:ext>
          </c:extLst>
        </c:ser>
        <c:ser>
          <c:idx val="4"/>
          <c:order val="4"/>
          <c:tx>
            <c:strRef>
              <c:f>'Result HMS'!$R$20</c:f>
              <c:strCache>
                <c:ptCount val="1"/>
                <c:pt idx="0">
                  <c:v>CN11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'Result HMS'!$E$21:$E$30</c15:sqref>
                  </c15:fullRef>
                </c:ext>
              </c:extLst>
              <c:f>('Result HMS'!$E$21:$E$23,'Result HMS'!$E$25:$E$27,'Result HMS'!$E$29:$E$30)</c:f>
              <c:strCache>
                <c:ptCount val="8"/>
                <c:pt idx="0">
                  <c:v>sub5</c:v>
                </c:pt>
                <c:pt idx="1">
                  <c:v>sub4</c:v>
                </c:pt>
                <c:pt idx="2">
                  <c:v>Junction2</c:v>
                </c:pt>
                <c:pt idx="3">
                  <c:v>sub3</c:v>
                </c:pt>
                <c:pt idx="4">
                  <c:v>sub2</c:v>
                </c:pt>
                <c:pt idx="5">
                  <c:v>Junction1</c:v>
                </c:pt>
                <c:pt idx="6">
                  <c:v>sub1</c:v>
                </c:pt>
                <c:pt idx="7">
                  <c:v>Sink1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'Result HMS'!$R$21:$R$30</c15:sqref>
                  </c15:fullRef>
                </c:ext>
              </c:extLst>
              <c:f>('Result HMS'!$R$21:$R$23,'Result HMS'!$R$25:$R$27,'Result HMS'!$R$29:$R$30)</c:f>
              <c:numCache>
                <c:formatCode>0.0</c:formatCode>
                <c:ptCount val="8"/>
                <c:pt idx="0">
                  <c:v>42.2</c:v>
                </c:pt>
                <c:pt idx="1">
                  <c:v>22.2</c:v>
                </c:pt>
                <c:pt idx="2">
                  <c:v>64.3</c:v>
                </c:pt>
                <c:pt idx="3">
                  <c:v>49.1</c:v>
                </c:pt>
                <c:pt idx="4">
                  <c:v>20.5</c:v>
                </c:pt>
                <c:pt idx="5">
                  <c:v>132.5</c:v>
                </c:pt>
                <c:pt idx="6">
                  <c:v>4.5</c:v>
                </c:pt>
                <c:pt idx="7">
                  <c:v>134.69999999999999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339-4BFD-BA70-4264F2E65A51}"/>
            </c:ext>
          </c:extLst>
        </c:ser>
        <c:ser>
          <c:idx val="5"/>
          <c:order val="5"/>
          <c:tx>
            <c:strRef>
              <c:f>'Result HMS'!$S$20</c:f>
              <c:strCache>
                <c:ptCount val="1"/>
                <c:pt idx="0">
                  <c:v>CN12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'Result HMS'!$E$21:$E$30</c15:sqref>
                  </c15:fullRef>
                </c:ext>
              </c:extLst>
              <c:f>('Result HMS'!$E$21:$E$23,'Result HMS'!$E$25:$E$27,'Result HMS'!$E$29:$E$30)</c:f>
              <c:strCache>
                <c:ptCount val="8"/>
                <c:pt idx="0">
                  <c:v>sub5</c:v>
                </c:pt>
                <c:pt idx="1">
                  <c:v>sub4</c:v>
                </c:pt>
                <c:pt idx="2">
                  <c:v>Junction2</c:v>
                </c:pt>
                <c:pt idx="3">
                  <c:v>sub3</c:v>
                </c:pt>
                <c:pt idx="4">
                  <c:v>sub2</c:v>
                </c:pt>
                <c:pt idx="5">
                  <c:v>Junction1</c:v>
                </c:pt>
                <c:pt idx="6">
                  <c:v>sub1</c:v>
                </c:pt>
                <c:pt idx="7">
                  <c:v>Sink1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'Result HMS'!$S$21:$S$30</c15:sqref>
                  </c15:fullRef>
                </c:ext>
              </c:extLst>
              <c:f>('Result HMS'!$S$21:$S$23,'Result HMS'!$S$25:$S$27,'Result HMS'!$S$29:$S$30)</c:f>
              <c:numCache>
                <c:formatCode>0.0</c:formatCode>
                <c:ptCount val="8"/>
                <c:pt idx="0">
                  <c:v>41.9</c:v>
                </c:pt>
                <c:pt idx="1">
                  <c:v>22.1</c:v>
                </c:pt>
                <c:pt idx="2">
                  <c:v>63.9</c:v>
                </c:pt>
                <c:pt idx="3">
                  <c:v>48.8</c:v>
                </c:pt>
                <c:pt idx="4">
                  <c:v>20.399999999999999</c:v>
                </c:pt>
                <c:pt idx="5">
                  <c:v>131.69999999999999</c:v>
                </c:pt>
                <c:pt idx="6">
                  <c:v>4.5</c:v>
                </c:pt>
                <c:pt idx="7">
                  <c:v>133.9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339-4BFD-BA70-4264F2E65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01886344"/>
        <c:axId val="1401884184"/>
      </c:barChart>
      <c:catAx>
        <c:axId val="1401886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01884184"/>
        <c:crosses val="autoZero"/>
        <c:auto val="1"/>
        <c:lblAlgn val="ctr"/>
        <c:lblOffset val="100"/>
        <c:noMultiLvlLbl val="0"/>
      </c:catAx>
      <c:valAx>
        <c:axId val="1401884184"/>
        <c:scaling>
          <c:orientation val="minMax"/>
          <c:max val="1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400"/>
                  <a:t>Vazão (m³/s)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01886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600"/>
              <a:t>Pico de Descarga do Hidrograma</a:t>
            </a:r>
            <a:r>
              <a:rPr lang="pt-BR" sz="1600" baseline="0"/>
              <a:t> - Chuva 24 hs Tr 5 anos </a:t>
            </a:r>
            <a:endParaRPr lang="pt-BR" sz="16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'Result HMS'!$G$20</c:f>
              <c:strCache>
                <c:ptCount val="1"/>
                <c:pt idx="0">
                  <c:v>CN0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'Result HMS'!$E$21:$E$30</c15:sqref>
                  </c15:fullRef>
                </c:ext>
              </c:extLst>
              <c:f>'Result HMS'!$E$27</c:f>
              <c:strCache>
                <c:ptCount val="1"/>
                <c:pt idx="0">
                  <c:v>Junction1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'Result HMS'!$G$21:$G$30</c15:sqref>
                  </c15:fullRef>
                </c:ext>
              </c:extLst>
              <c:f>'Result HMS'!$G$27</c:f>
              <c:numCache>
                <c:formatCode>General</c:formatCode>
                <c:ptCount val="1"/>
                <c:pt idx="0">
                  <c:v>128.69999999999999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1A-43E9-BCBF-9332A416BFBD}"/>
            </c:ext>
          </c:extLst>
        </c:ser>
        <c:ser>
          <c:idx val="1"/>
          <c:order val="1"/>
          <c:tx>
            <c:strRef>
              <c:f>'Result HMS'!$H$20</c:f>
              <c:strCache>
                <c:ptCount val="1"/>
                <c:pt idx="0">
                  <c:v>CN1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'Result HMS'!$E$21:$E$30</c15:sqref>
                  </c15:fullRef>
                </c:ext>
              </c:extLst>
              <c:f>'Result HMS'!$E$27</c:f>
              <c:strCache>
                <c:ptCount val="1"/>
                <c:pt idx="0">
                  <c:v>Junction1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'Result HMS'!$H$21:$H$30</c15:sqref>
                  </c15:fullRef>
                </c:ext>
              </c:extLst>
              <c:f>'Result HMS'!$H$27</c:f>
              <c:numCache>
                <c:formatCode>0.0</c:formatCode>
                <c:ptCount val="1"/>
                <c:pt idx="0">
                  <c:v>130.1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1A-43E9-BCBF-9332A416BFBD}"/>
            </c:ext>
          </c:extLst>
        </c:ser>
        <c:ser>
          <c:idx val="2"/>
          <c:order val="2"/>
          <c:tx>
            <c:strRef>
              <c:f>'Result HMS'!$I$20</c:f>
              <c:strCache>
                <c:ptCount val="1"/>
                <c:pt idx="0">
                  <c:v>CN2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'Result HMS'!$E$21:$E$30</c15:sqref>
                  </c15:fullRef>
                </c:ext>
              </c:extLst>
              <c:f>'Result HMS'!$E$27</c:f>
              <c:strCache>
                <c:ptCount val="1"/>
                <c:pt idx="0">
                  <c:v>Junction1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'Result HMS'!$I$21:$I$30</c15:sqref>
                  </c15:fullRef>
                </c:ext>
              </c:extLst>
              <c:f>'Result HMS'!$I$27</c:f>
              <c:numCache>
                <c:formatCode>0.0</c:formatCode>
                <c:ptCount val="1"/>
                <c:pt idx="0">
                  <c:v>128.4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1A-43E9-BCBF-9332A416BFBD}"/>
            </c:ext>
          </c:extLst>
        </c:ser>
        <c:ser>
          <c:idx val="3"/>
          <c:order val="3"/>
          <c:tx>
            <c:strRef>
              <c:f>'Result HMS'!$J$20</c:f>
              <c:strCache>
                <c:ptCount val="1"/>
                <c:pt idx="0">
                  <c:v>CN3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'Result HMS'!$E$21:$E$30</c15:sqref>
                  </c15:fullRef>
                </c:ext>
              </c:extLst>
              <c:f>'Result HMS'!$E$27</c:f>
              <c:strCache>
                <c:ptCount val="1"/>
                <c:pt idx="0">
                  <c:v>Junction1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'Result HMS'!$J$21:$J$30</c15:sqref>
                  </c15:fullRef>
                </c:ext>
              </c:extLst>
              <c:f>'Result HMS'!$J$27</c:f>
              <c:numCache>
                <c:formatCode>0.0</c:formatCode>
                <c:ptCount val="1"/>
                <c:pt idx="0">
                  <c:v>127.5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1A-43E9-BCBF-9332A416BFBD}"/>
            </c:ext>
          </c:extLst>
        </c:ser>
        <c:ser>
          <c:idx val="4"/>
          <c:order val="4"/>
          <c:tx>
            <c:strRef>
              <c:f>'Result HMS'!$K$20</c:f>
              <c:strCache>
                <c:ptCount val="1"/>
                <c:pt idx="0">
                  <c:v>CN4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'Result HMS'!$E$21:$E$30</c15:sqref>
                  </c15:fullRef>
                </c:ext>
              </c:extLst>
              <c:f>'Result HMS'!$E$27</c:f>
              <c:strCache>
                <c:ptCount val="1"/>
                <c:pt idx="0">
                  <c:v>Junction1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'Result HMS'!$K$21:$K$30</c15:sqref>
                  </c15:fullRef>
                </c:ext>
              </c:extLst>
              <c:f>'Result HMS'!$K$27</c:f>
              <c:numCache>
                <c:formatCode>0.0</c:formatCode>
                <c:ptCount val="1"/>
                <c:pt idx="0">
                  <c:v>132.80000000000001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A1A-43E9-BCBF-9332A416BFBD}"/>
            </c:ext>
          </c:extLst>
        </c:ser>
        <c:ser>
          <c:idx val="5"/>
          <c:order val="5"/>
          <c:tx>
            <c:strRef>
              <c:f>'Result HMS'!$L$20</c:f>
              <c:strCache>
                <c:ptCount val="1"/>
                <c:pt idx="0">
                  <c:v>CN5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'Result HMS'!$E$21:$E$30</c15:sqref>
                  </c15:fullRef>
                </c:ext>
              </c:extLst>
              <c:f>'Result HMS'!$E$27</c:f>
              <c:strCache>
                <c:ptCount val="1"/>
                <c:pt idx="0">
                  <c:v>Junction1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'Result HMS'!$L$21:$L$30</c15:sqref>
                  </c15:fullRef>
                </c:ext>
              </c:extLst>
              <c:f>'Result HMS'!$L$27</c:f>
              <c:numCache>
                <c:formatCode>0.0</c:formatCode>
                <c:ptCount val="1"/>
                <c:pt idx="0">
                  <c:v>130.9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A1A-43E9-BCBF-9332A416BFBD}"/>
            </c:ext>
          </c:extLst>
        </c:ser>
        <c:ser>
          <c:idx val="6"/>
          <c:order val="6"/>
          <c:tx>
            <c:strRef>
              <c:f>'Result HMS'!$M$20</c:f>
              <c:strCache>
                <c:ptCount val="1"/>
                <c:pt idx="0">
                  <c:v>CN6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'Result HMS'!$E$21:$E$30</c15:sqref>
                  </c15:fullRef>
                </c:ext>
              </c:extLst>
              <c:f>'Result HMS'!$E$27</c:f>
              <c:strCache>
                <c:ptCount val="1"/>
                <c:pt idx="0">
                  <c:v>Junction1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'Result HMS'!$M$21:$M$30</c15:sqref>
                  </c15:fullRef>
                </c:ext>
              </c:extLst>
              <c:f>'Result HMS'!$M$27</c:f>
              <c:numCache>
                <c:formatCode>0.0</c:formatCode>
                <c:ptCount val="1"/>
                <c:pt idx="0">
                  <c:v>129.80000000000001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A1A-43E9-BCBF-9332A416BFBD}"/>
            </c:ext>
          </c:extLst>
        </c:ser>
        <c:ser>
          <c:idx val="7"/>
          <c:order val="7"/>
          <c:tx>
            <c:strRef>
              <c:f>'Result HMS'!$N$20</c:f>
              <c:strCache>
                <c:ptCount val="1"/>
                <c:pt idx="0">
                  <c:v>CN7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'Result HMS'!$E$21:$E$30</c15:sqref>
                  </c15:fullRef>
                </c:ext>
              </c:extLst>
              <c:f>'Result HMS'!$E$27</c:f>
              <c:strCache>
                <c:ptCount val="1"/>
                <c:pt idx="0">
                  <c:v>Junction1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'Result HMS'!$N$21:$N$30</c15:sqref>
                  </c15:fullRef>
                </c:ext>
              </c:extLst>
              <c:f>'Result HMS'!$N$27</c:f>
              <c:numCache>
                <c:formatCode>0.0</c:formatCode>
                <c:ptCount val="1"/>
                <c:pt idx="0">
                  <c:v>131.1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A1A-43E9-BCBF-9332A416BFBD}"/>
            </c:ext>
          </c:extLst>
        </c:ser>
        <c:ser>
          <c:idx val="8"/>
          <c:order val="8"/>
          <c:tx>
            <c:strRef>
              <c:f>'Result HMS'!$O$20</c:f>
              <c:strCache>
                <c:ptCount val="1"/>
                <c:pt idx="0">
                  <c:v>CN8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'Result HMS'!$E$21:$E$30</c15:sqref>
                  </c15:fullRef>
                </c:ext>
              </c:extLst>
              <c:f>'Result HMS'!$E$27</c:f>
              <c:strCache>
                <c:ptCount val="1"/>
                <c:pt idx="0">
                  <c:v>Junction1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'Result HMS'!$O$21:$O$30</c15:sqref>
                  </c15:fullRef>
                </c:ext>
              </c:extLst>
              <c:f>'Result HMS'!$O$27</c:f>
              <c:numCache>
                <c:formatCode>0.0</c:formatCode>
                <c:ptCount val="1"/>
                <c:pt idx="0">
                  <c:v>130.1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A1A-43E9-BCBF-9332A416BFBD}"/>
            </c:ext>
          </c:extLst>
        </c:ser>
        <c:ser>
          <c:idx val="9"/>
          <c:order val="9"/>
          <c:tx>
            <c:strRef>
              <c:f>'Result HMS'!$P$20</c:f>
              <c:strCache>
                <c:ptCount val="1"/>
                <c:pt idx="0">
                  <c:v>CN9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'Result HMS'!$E$21:$E$30</c15:sqref>
                  </c15:fullRef>
                </c:ext>
              </c:extLst>
              <c:f>'Result HMS'!$E$27</c:f>
              <c:strCache>
                <c:ptCount val="1"/>
                <c:pt idx="0">
                  <c:v>Junction1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'Result HMS'!$P$21:$P$30</c15:sqref>
                  </c15:fullRef>
                </c:ext>
              </c:extLst>
              <c:f>'Result HMS'!$P$27</c:f>
              <c:numCache>
                <c:formatCode>0.0</c:formatCode>
                <c:ptCount val="1"/>
                <c:pt idx="0">
                  <c:v>129.30000000000001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A1A-43E9-BCBF-9332A416BFBD}"/>
            </c:ext>
          </c:extLst>
        </c:ser>
        <c:ser>
          <c:idx val="10"/>
          <c:order val="10"/>
          <c:tx>
            <c:strRef>
              <c:f>'Result HMS'!$Q$20</c:f>
              <c:strCache>
                <c:ptCount val="1"/>
                <c:pt idx="0">
                  <c:v>CN10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'Result HMS'!$E$21:$E$30</c15:sqref>
                  </c15:fullRef>
                </c:ext>
              </c:extLst>
              <c:f>'Result HMS'!$E$27</c:f>
              <c:strCache>
                <c:ptCount val="1"/>
                <c:pt idx="0">
                  <c:v>Junction1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'Result HMS'!$Q$21:$Q$30</c15:sqref>
                  </c15:fullRef>
                </c:ext>
              </c:extLst>
              <c:f>'Result HMS'!$Q$27</c:f>
              <c:numCache>
                <c:formatCode>0.0</c:formatCode>
                <c:ptCount val="1"/>
                <c:pt idx="0">
                  <c:v>133.6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A1A-43E9-BCBF-9332A416BFBD}"/>
            </c:ext>
          </c:extLst>
        </c:ser>
        <c:ser>
          <c:idx val="11"/>
          <c:order val="11"/>
          <c:tx>
            <c:strRef>
              <c:f>'Result HMS'!$R$20</c:f>
              <c:strCache>
                <c:ptCount val="1"/>
                <c:pt idx="0">
                  <c:v>CN11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'Result HMS'!$E$21:$E$30</c15:sqref>
                  </c15:fullRef>
                </c:ext>
              </c:extLst>
              <c:f>'Result HMS'!$E$27</c:f>
              <c:strCache>
                <c:ptCount val="1"/>
                <c:pt idx="0">
                  <c:v>Junction1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'Result HMS'!$R$21:$R$30</c15:sqref>
                  </c15:fullRef>
                </c:ext>
              </c:extLst>
              <c:f>'Result HMS'!$R$27</c:f>
              <c:numCache>
                <c:formatCode>0.0</c:formatCode>
                <c:ptCount val="1"/>
                <c:pt idx="0">
                  <c:v>132.5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A1A-43E9-BCBF-9332A416BFBD}"/>
            </c:ext>
          </c:extLst>
        </c:ser>
        <c:ser>
          <c:idx val="12"/>
          <c:order val="12"/>
          <c:tx>
            <c:strRef>
              <c:f>'Result HMS'!$S$20</c:f>
              <c:strCache>
                <c:ptCount val="1"/>
                <c:pt idx="0">
                  <c:v>CN12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'Result HMS'!$E$21:$E$30</c15:sqref>
                  </c15:fullRef>
                </c:ext>
              </c:extLst>
              <c:f>'Result HMS'!$E$27</c:f>
              <c:strCache>
                <c:ptCount val="1"/>
                <c:pt idx="0">
                  <c:v>Junction1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'Result HMS'!$S$21:$S$30</c15:sqref>
                  </c15:fullRef>
                </c:ext>
              </c:extLst>
              <c:f>'Result HMS'!$S$27</c:f>
              <c:numCache>
                <c:formatCode>0.0</c:formatCode>
                <c:ptCount val="1"/>
                <c:pt idx="0">
                  <c:v>131.69999999999999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A1A-43E9-BCBF-9332A416B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01886344"/>
        <c:axId val="1401884184"/>
      </c:barChart>
      <c:catAx>
        <c:axId val="1401886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01884184"/>
        <c:crosses val="autoZero"/>
        <c:auto val="1"/>
        <c:lblAlgn val="ctr"/>
        <c:lblOffset val="100"/>
        <c:noMultiLvlLbl val="0"/>
      </c:catAx>
      <c:valAx>
        <c:axId val="1401884184"/>
        <c:scaling>
          <c:orientation val="minMax"/>
          <c:max val="1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400"/>
                  <a:t>Vazão (m³/s)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01886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2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Pico de Descarga do Hidrograma (m³/s) - Chuva 24 hs Tr 5 anos </a:t>
            </a:r>
            <a:endParaRPr lang="pt-BR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FF7C8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312-4212-8A13-024AD0F1ECE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312-4212-8A13-024AD0F1ECEB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312-4212-8A13-024AD0F1ECEB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312-4212-8A13-024AD0F1ECEB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312-4212-8A13-024AD0F1ECEB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312-4212-8A13-024AD0F1ECEB}"/>
              </c:ext>
            </c:extLst>
          </c:dPt>
          <c:cat>
            <c:strRef>
              <c:f>('Result HMS'!$N$20,'Result HMS'!$T$20:$X$20)</c:f>
              <c:strCache>
                <c:ptCount val="6"/>
                <c:pt idx="0">
                  <c:v>CN7</c:v>
                </c:pt>
                <c:pt idx="1">
                  <c:v>Alternativa 1</c:v>
                </c:pt>
                <c:pt idx="2">
                  <c:v>Alternativa 2</c:v>
                </c:pt>
                <c:pt idx="3">
                  <c:v>Alternativa 3</c:v>
                </c:pt>
                <c:pt idx="4">
                  <c:v>Alternativa 4</c:v>
                </c:pt>
                <c:pt idx="5">
                  <c:v>Alternativa 5</c:v>
                </c:pt>
              </c:strCache>
            </c:strRef>
          </c:cat>
          <c:val>
            <c:numRef>
              <c:f>('Result HMS'!$N$30,'Result HMS'!$T$30:$X$30)</c:f>
              <c:numCache>
                <c:formatCode>General</c:formatCode>
                <c:ptCount val="6"/>
                <c:pt idx="0" formatCode="0.0">
                  <c:v>133.4</c:v>
                </c:pt>
                <c:pt idx="1">
                  <c:v>134.19999999999999</c:v>
                </c:pt>
                <c:pt idx="2">
                  <c:v>134.30000000000001</c:v>
                </c:pt>
                <c:pt idx="3">
                  <c:v>134.69999999999999</c:v>
                </c:pt>
                <c:pt idx="4">
                  <c:v>134.9</c:v>
                </c:pt>
                <c:pt idx="5">
                  <c:v>133.9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CD-4628-9415-13E4A36DB6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50262480"/>
        <c:axId val="750261760"/>
      </c:barChart>
      <c:catAx>
        <c:axId val="75026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50261760"/>
        <c:crosses val="autoZero"/>
        <c:auto val="1"/>
        <c:lblAlgn val="ctr"/>
        <c:lblOffset val="100"/>
        <c:noMultiLvlLbl val="0"/>
      </c:catAx>
      <c:valAx>
        <c:axId val="750261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100"/>
                  <a:t>Vazão (m³/s)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50262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Diferenças </a:t>
            </a:r>
            <a:r>
              <a:rPr lang="pt-BR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Pico de Descarga do Hidrograma </a:t>
            </a:r>
            <a:r>
              <a:rPr lang="pt-BR"/>
              <a:t> 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D31-4311-A630-816ADC8AB75F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D31-4311-A630-816ADC8AB75F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D31-4311-A630-816ADC8AB75F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D31-4311-A630-816ADC8AB75F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D31-4311-A630-816ADC8AB75F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('Result HMS'!$N$20,'Result HMS'!$T$20:$X$20)</c15:sqref>
                  </c15:fullRef>
                </c:ext>
              </c:extLst>
              <c:f>'Result HMS'!$T$20:$X$20</c:f>
              <c:strCache>
                <c:ptCount val="5"/>
                <c:pt idx="0">
                  <c:v>Alternativa 1</c:v>
                </c:pt>
                <c:pt idx="1">
                  <c:v>Alternativa 2</c:v>
                </c:pt>
                <c:pt idx="2">
                  <c:v>Alternativa 3</c:v>
                </c:pt>
                <c:pt idx="3">
                  <c:v>Alternativa 4</c:v>
                </c:pt>
                <c:pt idx="4">
                  <c:v>Alternativa 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'Result HMS'!$Y$30:$AD$30</c15:sqref>
                  </c15:fullRef>
                </c:ext>
              </c:extLst>
              <c:f>'Result HMS'!$Z$30:$AD$30</c:f>
              <c:numCache>
                <c:formatCode>General</c:formatCode>
                <c:ptCount val="5"/>
                <c:pt idx="0">
                  <c:v>5.9970014992503096E-3</c:v>
                </c:pt>
                <c:pt idx="1">
                  <c:v>6.7466266866567093E-3</c:v>
                </c:pt>
                <c:pt idx="2">
                  <c:v>9.745127436281642E-3</c:v>
                </c:pt>
                <c:pt idx="3">
                  <c:v>1.1244377811094441E-2</c:v>
                </c:pt>
                <c:pt idx="4">
                  <c:v>3.7481259370315545E-3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'Result HMS'!$Y$30</c15:sqref>
                  <c15:spPr xmlns:c15="http://schemas.microsoft.com/office/drawing/2012/chart">
                    <a:solidFill>
                      <a:schemeClr val="accent1"/>
                    </a:solid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ED98-421A-B791-E53856DCC1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4907880"/>
        <c:axId val="724900680"/>
      </c:barChart>
      <c:catAx>
        <c:axId val="724907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24900680"/>
        <c:crosses val="autoZero"/>
        <c:auto val="1"/>
        <c:lblAlgn val="ctr"/>
        <c:lblOffset val="100"/>
        <c:noMultiLvlLbl val="0"/>
      </c:catAx>
      <c:valAx>
        <c:axId val="72490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24907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800"/>
              <a:t>Hidrograma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CN1</c:v>
          </c:tx>
          <c:marker>
            <c:symbol val="none"/>
          </c:marker>
          <c:xVal>
            <c:strRef>
              <c:f>'Hidrogramas HMS'!$B$6:$B$54</c:f>
              <c:strCache>
                <c:ptCount val="49"/>
                <c:pt idx="0">
                  <c:v>31 Dec 2022, 24:00 </c:v>
                </c:pt>
                <c:pt idx="1">
                  <c:v>01 Jan 2023, 01:00 </c:v>
                </c:pt>
                <c:pt idx="2">
                  <c:v>01 Jan 2023, 02:00 </c:v>
                </c:pt>
                <c:pt idx="3">
                  <c:v>01 Jan 2023, 03:00 </c:v>
                </c:pt>
                <c:pt idx="4">
                  <c:v>01 Jan 2023, 04:00 </c:v>
                </c:pt>
                <c:pt idx="5">
                  <c:v>01 Jan 2023, 05:00 </c:v>
                </c:pt>
                <c:pt idx="6">
                  <c:v>01 Jan 2023, 06:00 </c:v>
                </c:pt>
                <c:pt idx="7">
                  <c:v>01 Jan 2023, 07:00 </c:v>
                </c:pt>
                <c:pt idx="8">
                  <c:v>01 Jan 2023, 08:00 </c:v>
                </c:pt>
                <c:pt idx="9">
                  <c:v>01 Jan 2023, 09:00 </c:v>
                </c:pt>
                <c:pt idx="10">
                  <c:v>01 Jan 2023, 10:00 </c:v>
                </c:pt>
                <c:pt idx="11">
                  <c:v>01 Jan 2023, 11:00 </c:v>
                </c:pt>
                <c:pt idx="12">
                  <c:v>01 Jan 2023, 12:00 </c:v>
                </c:pt>
                <c:pt idx="13">
                  <c:v>01 Jan 2023, 13:00 </c:v>
                </c:pt>
                <c:pt idx="14">
                  <c:v>01 Jan 2023, 14:00 </c:v>
                </c:pt>
                <c:pt idx="15">
                  <c:v>01 Jan 2023, 15:00 </c:v>
                </c:pt>
                <c:pt idx="16">
                  <c:v>01 Jan 2023, 16:00 </c:v>
                </c:pt>
                <c:pt idx="17">
                  <c:v>01 Jan 2023, 17:00 </c:v>
                </c:pt>
                <c:pt idx="18">
                  <c:v>01 Jan 2023, 18:00 </c:v>
                </c:pt>
                <c:pt idx="19">
                  <c:v>01 Jan 2023, 19:00 </c:v>
                </c:pt>
                <c:pt idx="20">
                  <c:v>01 Jan 2023, 20:00 </c:v>
                </c:pt>
                <c:pt idx="21">
                  <c:v>01 Jan 2023, 21:00 </c:v>
                </c:pt>
                <c:pt idx="22">
                  <c:v>01 Jan 2023, 22:00 </c:v>
                </c:pt>
                <c:pt idx="23">
                  <c:v>01 Jan 2023, 23:00 </c:v>
                </c:pt>
                <c:pt idx="24">
                  <c:v>01 Jan 2023, 24:00 </c:v>
                </c:pt>
                <c:pt idx="25">
                  <c:v>02 Jan 2023, 01:00 </c:v>
                </c:pt>
                <c:pt idx="26">
                  <c:v>02 Jan 2023, 02:00 </c:v>
                </c:pt>
                <c:pt idx="27">
                  <c:v>02 Jan 2023, 03:00 </c:v>
                </c:pt>
                <c:pt idx="28">
                  <c:v>02 Jan 2023, 04:00 </c:v>
                </c:pt>
                <c:pt idx="29">
                  <c:v>02 Jan 2023, 05:00 </c:v>
                </c:pt>
                <c:pt idx="30">
                  <c:v>02 Jan 2023, 06:00 </c:v>
                </c:pt>
                <c:pt idx="31">
                  <c:v>02 Jan 2023, 07:00 </c:v>
                </c:pt>
                <c:pt idx="32">
                  <c:v>02 Jan 2023, 08:00 </c:v>
                </c:pt>
                <c:pt idx="33">
                  <c:v>02 Jan 2023, 09:00 </c:v>
                </c:pt>
                <c:pt idx="34">
                  <c:v>02 Jan 2023, 10:00 </c:v>
                </c:pt>
                <c:pt idx="35">
                  <c:v>02 Jan 2023, 11:00 </c:v>
                </c:pt>
                <c:pt idx="36">
                  <c:v>02 Jan 2023, 12:00 </c:v>
                </c:pt>
                <c:pt idx="37">
                  <c:v>02 Jan 2023, 13:00 </c:v>
                </c:pt>
                <c:pt idx="38">
                  <c:v>02 Jan 2023, 14:00 </c:v>
                </c:pt>
                <c:pt idx="39">
                  <c:v>02 Jan 2023, 15:00 </c:v>
                </c:pt>
                <c:pt idx="40">
                  <c:v>02 Jan 2023, 16:00 </c:v>
                </c:pt>
                <c:pt idx="41">
                  <c:v>02 Jan 2023, 17:00 </c:v>
                </c:pt>
                <c:pt idx="42">
                  <c:v>02 Jan 2023, 18:00 </c:v>
                </c:pt>
                <c:pt idx="43">
                  <c:v>02 Jan 2023, 19:00 </c:v>
                </c:pt>
                <c:pt idx="44">
                  <c:v>02 Jan 2023, 20:00 </c:v>
                </c:pt>
                <c:pt idx="45">
                  <c:v>02 Jan 2023, 21:00 </c:v>
                </c:pt>
                <c:pt idx="46">
                  <c:v>02 Jan 2023, 22:00 </c:v>
                </c:pt>
                <c:pt idx="47">
                  <c:v>02 Jan 2023, 23:00 </c:v>
                </c:pt>
                <c:pt idx="48">
                  <c:v>02 Jan 2023, 24:00 </c:v>
                </c:pt>
              </c:strCache>
            </c:strRef>
          </c:xVal>
          <c:yVal>
            <c:numRef>
              <c:f>'Hidrogramas HMS'!$D$6:$D$54</c:f>
              <c:numCache>
                <c:formatCode>General</c:formatCode>
                <c:ptCount val="49"/>
                <c:pt idx="0">
                  <c:v>0</c:v>
                </c:pt>
                <c:pt idx="1">
                  <c:v>2E-3</c:v>
                </c:pt>
                <c:pt idx="2">
                  <c:v>7.0000000000000001E-3</c:v>
                </c:pt>
                <c:pt idx="3">
                  <c:v>3.7999999999999999E-2</c:v>
                </c:pt>
                <c:pt idx="4">
                  <c:v>0.24399999999999999</c:v>
                </c:pt>
                <c:pt idx="5">
                  <c:v>0.92900000000000005</c:v>
                </c:pt>
                <c:pt idx="6">
                  <c:v>3.4470000000000001</c:v>
                </c:pt>
                <c:pt idx="7">
                  <c:v>9.8089999999999993</c:v>
                </c:pt>
                <c:pt idx="8">
                  <c:v>20.143999999999998</c:v>
                </c:pt>
                <c:pt idx="9">
                  <c:v>32.530999999999999</c:v>
                </c:pt>
                <c:pt idx="10">
                  <c:v>44.723999999999997</c:v>
                </c:pt>
                <c:pt idx="11">
                  <c:v>55.161000000000001</c:v>
                </c:pt>
                <c:pt idx="12">
                  <c:v>61.982999999999997</c:v>
                </c:pt>
                <c:pt idx="13">
                  <c:v>63.39</c:v>
                </c:pt>
                <c:pt idx="14">
                  <c:v>60.582999999999998</c:v>
                </c:pt>
                <c:pt idx="15">
                  <c:v>55.162999999999997</c:v>
                </c:pt>
                <c:pt idx="16">
                  <c:v>47.277999999999999</c:v>
                </c:pt>
                <c:pt idx="17">
                  <c:v>39.313000000000002</c:v>
                </c:pt>
                <c:pt idx="18">
                  <c:v>32.671999999999997</c:v>
                </c:pt>
                <c:pt idx="19">
                  <c:v>27.158999999999999</c:v>
                </c:pt>
                <c:pt idx="20">
                  <c:v>22.527000000000001</c:v>
                </c:pt>
                <c:pt idx="21">
                  <c:v>18.125</c:v>
                </c:pt>
                <c:pt idx="22">
                  <c:v>14.625</c:v>
                </c:pt>
                <c:pt idx="23">
                  <c:v>12.346</c:v>
                </c:pt>
                <c:pt idx="24">
                  <c:v>10.935</c:v>
                </c:pt>
                <c:pt idx="25">
                  <c:v>9.048</c:v>
                </c:pt>
                <c:pt idx="26">
                  <c:v>6.1820000000000004</c:v>
                </c:pt>
                <c:pt idx="27">
                  <c:v>3.847</c:v>
                </c:pt>
                <c:pt idx="28">
                  <c:v>2.3929999999999998</c:v>
                </c:pt>
                <c:pt idx="29">
                  <c:v>1.4890000000000001</c:v>
                </c:pt>
                <c:pt idx="30">
                  <c:v>0.92600000000000005</c:v>
                </c:pt>
                <c:pt idx="31">
                  <c:v>0.57599999999999996</c:v>
                </c:pt>
                <c:pt idx="32">
                  <c:v>0.35899999999999999</c:v>
                </c:pt>
                <c:pt idx="33">
                  <c:v>0.223</c:v>
                </c:pt>
                <c:pt idx="34">
                  <c:v>0.13900000000000001</c:v>
                </c:pt>
                <c:pt idx="35">
                  <c:v>8.5999999999999993E-2</c:v>
                </c:pt>
                <c:pt idx="36">
                  <c:v>5.3999999999999999E-2</c:v>
                </c:pt>
                <c:pt idx="37">
                  <c:v>3.3000000000000002E-2</c:v>
                </c:pt>
                <c:pt idx="38">
                  <c:v>2.1000000000000001E-2</c:v>
                </c:pt>
                <c:pt idx="39">
                  <c:v>1.2999999999999999E-2</c:v>
                </c:pt>
                <c:pt idx="40">
                  <c:v>8.0000000000000002E-3</c:v>
                </c:pt>
                <c:pt idx="41">
                  <c:v>5.0000000000000001E-3</c:v>
                </c:pt>
                <c:pt idx="42">
                  <c:v>3.0000000000000001E-3</c:v>
                </c:pt>
                <c:pt idx="43">
                  <c:v>2E-3</c:v>
                </c:pt>
                <c:pt idx="44">
                  <c:v>1E-3</c:v>
                </c:pt>
                <c:pt idx="45">
                  <c:v>1E-3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E-0F27-422D-A781-CB0DF649758F}"/>
            </c:ext>
          </c:extLst>
        </c:ser>
        <c:ser>
          <c:idx val="1"/>
          <c:order val="1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'Hidrogramas HMS'!$B$6:$B$54</c:f>
              <c:strCache>
                <c:ptCount val="49"/>
                <c:pt idx="0">
                  <c:v>31 Dec 2022, 24:00 </c:v>
                </c:pt>
                <c:pt idx="1">
                  <c:v>01 Jan 2023, 01:00 </c:v>
                </c:pt>
                <c:pt idx="2">
                  <c:v>01 Jan 2023, 02:00 </c:v>
                </c:pt>
                <c:pt idx="3">
                  <c:v>01 Jan 2023, 03:00 </c:v>
                </c:pt>
                <c:pt idx="4">
                  <c:v>01 Jan 2023, 04:00 </c:v>
                </c:pt>
                <c:pt idx="5">
                  <c:v>01 Jan 2023, 05:00 </c:v>
                </c:pt>
                <c:pt idx="6">
                  <c:v>01 Jan 2023, 06:00 </c:v>
                </c:pt>
                <c:pt idx="7">
                  <c:v>01 Jan 2023, 07:00 </c:v>
                </c:pt>
                <c:pt idx="8">
                  <c:v>01 Jan 2023, 08:00 </c:v>
                </c:pt>
                <c:pt idx="9">
                  <c:v>01 Jan 2023, 09:00 </c:v>
                </c:pt>
                <c:pt idx="10">
                  <c:v>01 Jan 2023, 10:00 </c:v>
                </c:pt>
                <c:pt idx="11">
                  <c:v>01 Jan 2023, 11:00 </c:v>
                </c:pt>
                <c:pt idx="12">
                  <c:v>01 Jan 2023, 12:00 </c:v>
                </c:pt>
                <c:pt idx="13">
                  <c:v>01 Jan 2023, 13:00 </c:v>
                </c:pt>
                <c:pt idx="14">
                  <c:v>01 Jan 2023, 14:00 </c:v>
                </c:pt>
                <c:pt idx="15">
                  <c:v>01 Jan 2023, 15:00 </c:v>
                </c:pt>
                <c:pt idx="16">
                  <c:v>01 Jan 2023, 16:00 </c:v>
                </c:pt>
                <c:pt idx="17">
                  <c:v>01 Jan 2023, 17:00 </c:v>
                </c:pt>
                <c:pt idx="18">
                  <c:v>01 Jan 2023, 18:00 </c:v>
                </c:pt>
                <c:pt idx="19">
                  <c:v>01 Jan 2023, 19:00 </c:v>
                </c:pt>
                <c:pt idx="20">
                  <c:v>01 Jan 2023, 20:00 </c:v>
                </c:pt>
                <c:pt idx="21">
                  <c:v>01 Jan 2023, 21:00 </c:v>
                </c:pt>
                <c:pt idx="22">
                  <c:v>01 Jan 2023, 22:00 </c:v>
                </c:pt>
                <c:pt idx="23">
                  <c:v>01 Jan 2023, 23:00 </c:v>
                </c:pt>
                <c:pt idx="24">
                  <c:v>01 Jan 2023, 24:00 </c:v>
                </c:pt>
                <c:pt idx="25">
                  <c:v>02 Jan 2023, 01:00 </c:v>
                </c:pt>
                <c:pt idx="26">
                  <c:v>02 Jan 2023, 02:00 </c:v>
                </c:pt>
                <c:pt idx="27">
                  <c:v>02 Jan 2023, 03:00 </c:v>
                </c:pt>
                <c:pt idx="28">
                  <c:v>02 Jan 2023, 04:00 </c:v>
                </c:pt>
                <c:pt idx="29">
                  <c:v>02 Jan 2023, 05:00 </c:v>
                </c:pt>
                <c:pt idx="30">
                  <c:v>02 Jan 2023, 06:00 </c:v>
                </c:pt>
                <c:pt idx="31">
                  <c:v>02 Jan 2023, 07:00 </c:v>
                </c:pt>
                <c:pt idx="32">
                  <c:v>02 Jan 2023, 08:00 </c:v>
                </c:pt>
                <c:pt idx="33">
                  <c:v>02 Jan 2023, 09:00 </c:v>
                </c:pt>
                <c:pt idx="34">
                  <c:v>02 Jan 2023, 10:00 </c:v>
                </c:pt>
                <c:pt idx="35">
                  <c:v>02 Jan 2023, 11:00 </c:v>
                </c:pt>
                <c:pt idx="36">
                  <c:v>02 Jan 2023, 12:00 </c:v>
                </c:pt>
                <c:pt idx="37">
                  <c:v>02 Jan 2023, 13:00 </c:v>
                </c:pt>
                <c:pt idx="38">
                  <c:v>02 Jan 2023, 14:00 </c:v>
                </c:pt>
                <c:pt idx="39">
                  <c:v>02 Jan 2023, 15:00 </c:v>
                </c:pt>
                <c:pt idx="40">
                  <c:v>02 Jan 2023, 16:00 </c:v>
                </c:pt>
                <c:pt idx="41">
                  <c:v>02 Jan 2023, 17:00 </c:v>
                </c:pt>
                <c:pt idx="42">
                  <c:v>02 Jan 2023, 18:00 </c:v>
                </c:pt>
                <c:pt idx="43">
                  <c:v>02 Jan 2023, 19:00 </c:v>
                </c:pt>
                <c:pt idx="44">
                  <c:v>02 Jan 2023, 20:00 </c:v>
                </c:pt>
                <c:pt idx="45">
                  <c:v>02 Jan 2023, 21:00 </c:v>
                </c:pt>
                <c:pt idx="46">
                  <c:v>02 Jan 2023, 22:00 </c:v>
                </c:pt>
                <c:pt idx="47">
                  <c:v>02 Jan 2023, 23:00 </c:v>
                </c:pt>
                <c:pt idx="48">
                  <c:v>02 Jan 2023, 24:00 </c:v>
                </c:pt>
              </c:strCache>
            </c:strRef>
          </c:xVal>
          <c:yVal>
            <c:numRef>
              <c:f>'Hidrogramas HMS'!$E$6:$E$54</c:f>
              <c:numCache>
                <c:formatCode>General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1.9E-2</c:v>
                </c:pt>
                <c:pt idx="4">
                  <c:v>0.16</c:v>
                </c:pt>
                <c:pt idx="5">
                  <c:v>0.66300000000000003</c:v>
                </c:pt>
                <c:pt idx="6">
                  <c:v>2.5910000000000002</c:v>
                </c:pt>
                <c:pt idx="7">
                  <c:v>7.1689999999999996</c:v>
                </c:pt>
                <c:pt idx="8">
                  <c:v>14.188000000000001</c:v>
                </c:pt>
                <c:pt idx="9">
                  <c:v>22.550999999999998</c:v>
                </c:pt>
                <c:pt idx="10">
                  <c:v>31.100999999999999</c:v>
                </c:pt>
                <c:pt idx="11">
                  <c:v>38.948999999999998</c:v>
                </c:pt>
                <c:pt idx="12">
                  <c:v>44.805999999999997</c:v>
                </c:pt>
                <c:pt idx="13">
                  <c:v>47.497</c:v>
                </c:pt>
                <c:pt idx="14">
                  <c:v>47.695999999999998</c:v>
                </c:pt>
                <c:pt idx="15">
                  <c:v>45.853999999999999</c:v>
                </c:pt>
                <c:pt idx="16">
                  <c:v>41.999000000000002</c:v>
                </c:pt>
                <c:pt idx="17">
                  <c:v>37.673000000000002</c:v>
                </c:pt>
                <c:pt idx="18">
                  <c:v>33.468000000000004</c:v>
                </c:pt>
                <c:pt idx="19">
                  <c:v>29.513999999999999</c:v>
                </c:pt>
                <c:pt idx="20">
                  <c:v>25.791</c:v>
                </c:pt>
                <c:pt idx="21">
                  <c:v>22.082000000000001</c:v>
                </c:pt>
                <c:pt idx="22">
                  <c:v>18.920999999999999</c:v>
                </c:pt>
                <c:pt idx="23">
                  <c:v>16.431999999999999</c:v>
                </c:pt>
                <c:pt idx="24">
                  <c:v>14.494</c:v>
                </c:pt>
                <c:pt idx="25">
                  <c:v>12.289</c:v>
                </c:pt>
                <c:pt idx="26">
                  <c:v>9.718</c:v>
                </c:pt>
                <c:pt idx="27">
                  <c:v>7.5830000000000002</c:v>
                </c:pt>
                <c:pt idx="28">
                  <c:v>5.9160000000000004</c:v>
                </c:pt>
                <c:pt idx="29">
                  <c:v>4.6159999999999997</c:v>
                </c:pt>
                <c:pt idx="30">
                  <c:v>3.6019999999999999</c:v>
                </c:pt>
                <c:pt idx="31">
                  <c:v>2.81</c:v>
                </c:pt>
                <c:pt idx="32">
                  <c:v>2.1920000000000002</c:v>
                </c:pt>
                <c:pt idx="33">
                  <c:v>1.7110000000000001</c:v>
                </c:pt>
                <c:pt idx="34">
                  <c:v>1.335</c:v>
                </c:pt>
                <c:pt idx="35">
                  <c:v>1.0409999999999999</c:v>
                </c:pt>
                <c:pt idx="36">
                  <c:v>0.81200000000000006</c:v>
                </c:pt>
                <c:pt idx="37">
                  <c:v>0.63400000000000001</c:v>
                </c:pt>
                <c:pt idx="38">
                  <c:v>0.495</c:v>
                </c:pt>
                <c:pt idx="39">
                  <c:v>0.38600000000000001</c:v>
                </c:pt>
                <c:pt idx="40">
                  <c:v>0.30099999999999999</c:v>
                </c:pt>
                <c:pt idx="41">
                  <c:v>0.23499999999999999</c:v>
                </c:pt>
                <c:pt idx="42">
                  <c:v>0.183</c:v>
                </c:pt>
                <c:pt idx="43">
                  <c:v>0.14299999999999999</c:v>
                </c:pt>
                <c:pt idx="44">
                  <c:v>0.112</c:v>
                </c:pt>
                <c:pt idx="45">
                  <c:v>8.6999999999999994E-2</c:v>
                </c:pt>
                <c:pt idx="46">
                  <c:v>6.8000000000000005E-2</c:v>
                </c:pt>
                <c:pt idx="47">
                  <c:v>5.2999999999999999E-2</c:v>
                </c:pt>
                <c:pt idx="48">
                  <c:v>4.1000000000000002E-2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F-0F27-422D-A781-CB0DF649758F}"/>
            </c:ext>
          </c:extLst>
        </c:ser>
        <c:ser>
          <c:idx val="2"/>
          <c:order val="2"/>
          <c:spPr>
            <a:ln>
              <a:solidFill>
                <a:schemeClr val="accent1"/>
              </a:solidFill>
            </a:ln>
          </c:spPr>
          <c:marker>
            <c:symbol val="none"/>
          </c:marker>
          <c:xVal>
            <c:strRef>
              <c:f>'Hidrogramas HMS'!$B$6:$B$54</c:f>
              <c:strCache>
                <c:ptCount val="49"/>
                <c:pt idx="0">
                  <c:v>31 Dec 2022, 24:00 </c:v>
                </c:pt>
                <c:pt idx="1">
                  <c:v>01 Jan 2023, 01:00 </c:v>
                </c:pt>
                <c:pt idx="2">
                  <c:v>01 Jan 2023, 02:00 </c:v>
                </c:pt>
                <c:pt idx="3">
                  <c:v>01 Jan 2023, 03:00 </c:v>
                </c:pt>
                <c:pt idx="4">
                  <c:v>01 Jan 2023, 04:00 </c:v>
                </c:pt>
                <c:pt idx="5">
                  <c:v>01 Jan 2023, 05:00 </c:v>
                </c:pt>
                <c:pt idx="6">
                  <c:v>01 Jan 2023, 06:00 </c:v>
                </c:pt>
                <c:pt idx="7">
                  <c:v>01 Jan 2023, 07:00 </c:v>
                </c:pt>
                <c:pt idx="8">
                  <c:v>01 Jan 2023, 08:00 </c:v>
                </c:pt>
                <c:pt idx="9">
                  <c:v>01 Jan 2023, 09:00 </c:v>
                </c:pt>
                <c:pt idx="10">
                  <c:v>01 Jan 2023, 10:00 </c:v>
                </c:pt>
                <c:pt idx="11">
                  <c:v>01 Jan 2023, 11:00 </c:v>
                </c:pt>
                <c:pt idx="12">
                  <c:v>01 Jan 2023, 12:00 </c:v>
                </c:pt>
                <c:pt idx="13">
                  <c:v>01 Jan 2023, 13:00 </c:v>
                </c:pt>
                <c:pt idx="14">
                  <c:v>01 Jan 2023, 14:00 </c:v>
                </c:pt>
                <c:pt idx="15">
                  <c:v>01 Jan 2023, 15:00 </c:v>
                </c:pt>
                <c:pt idx="16">
                  <c:v>01 Jan 2023, 16:00 </c:v>
                </c:pt>
                <c:pt idx="17">
                  <c:v>01 Jan 2023, 17:00 </c:v>
                </c:pt>
                <c:pt idx="18">
                  <c:v>01 Jan 2023, 18:00 </c:v>
                </c:pt>
                <c:pt idx="19">
                  <c:v>01 Jan 2023, 19:00 </c:v>
                </c:pt>
                <c:pt idx="20">
                  <c:v>01 Jan 2023, 20:00 </c:v>
                </c:pt>
                <c:pt idx="21">
                  <c:v>01 Jan 2023, 21:00 </c:v>
                </c:pt>
                <c:pt idx="22">
                  <c:v>01 Jan 2023, 22:00 </c:v>
                </c:pt>
                <c:pt idx="23">
                  <c:v>01 Jan 2023, 23:00 </c:v>
                </c:pt>
                <c:pt idx="24">
                  <c:v>01 Jan 2023, 24:00 </c:v>
                </c:pt>
                <c:pt idx="25">
                  <c:v>02 Jan 2023, 01:00 </c:v>
                </c:pt>
                <c:pt idx="26">
                  <c:v>02 Jan 2023, 02:00 </c:v>
                </c:pt>
                <c:pt idx="27">
                  <c:v>02 Jan 2023, 03:00 </c:v>
                </c:pt>
                <c:pt idx="28">
                  <c:v>02 Jan 2023, 04:00 </c:v>
                </c:pt>
                <c:pt idx="29">
                  <c:v>02 Jan 2023, 05:00 </c:v>
                </c:pt>
                <c:pt idx="30">
                  <c:v>02 Jan 2023, 06:00 </c:v>
                </c:pt>
                <c:pt idx="31">
                  <c:v>02 Jan 2023, 07:00 </c:v>
                </c:pt>
                <c:pt idx="32">
                  <c:v>02 Jan 2023, 08:00 </c:v>
                </c:pt>
                <c:pt idx="33">
                  <c:v>02 Jan 2023, 09:00 </c:v>
                </c:pt>
                <c:pt idx="34">
                  <c:v>02 Jan 2023, 10:00 </c:v>
                </c:pt>
                <c:pt idx="35">
                  <c:v>02 Jan 2023, 11:00 </c:v>
                </c:pt>
                <c:pt idx="36">
                  <c:v>02 Jan 2023, 12:00 </c:v>
                </c:pt>
                <c:pt idx="37">
                  <c:v>02 Jan 2023, 13:00 </c:v>
                </c:pt>
                <c:pt idx="38">
                  <c:v>02 Jan 2023, 14:00 </c:v>
                </c:pt>
                <c:pt idx="39">
                  <c:v>02 Jan 2023, 15:00 </c:v>
                </c:pt>
                <c:pt idx="40">
                  <c:v>02 Jan 2023, 16:00 </c:v>
                </c:pt>
                <c:pt idx="41">
                  <c:v>02 Jan 2023, 17:00 </c:v>
                </c:pt>
                <c:pt idx="42">
                  <c:v>02 Jan 2023, 18:00 </c:v>
                </c:pt>
                <c:pt idx="43">
                  <c:v>02 Jan 2023, 19:00 </c:v>
                </c:pt>
                <c:pt idx="44">
                  <c:v>02 Jan 2023, 20:00 </c:v>
                </c:pt>
                <c:pt idx="45">
                  <c:v>02 Jan 2023, 21:00 </c:v>
                </c:pt>
                <c:pt idx="46">
                  <c:v>02 Jan 2023, 22:00 </c:v>
                </c:pt>
                <c:pt idx="47">
                  <c:v>02 Jan 2023, 23:00 </c:v>
                </c:pt>
                <c:pt idx="48">
                  <c:v>02 Jan 2023, 24:00 </c:v>
                </c:pt>
              </c:strCache>
            </c:strRef>
          </c:xVal>
          <c:yVal>
            <c:numRef>
              <c:f>'Hidrogramas HMS'!$F$6:$F$54</c:f>
              <c:numCache>
                <c:formatCode>General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1E-3</c:v>
                </c:pt>
                <c:pt idx="4">
                  <c:v>2.8000000000000001E-2</c:v>
                </c:pt>
                <c:pt idx="5">
                  <c:v>0.154</c:v>
                </c:pt>
                <c:pt idx="6">
                  <c:v>1.097</c:v>
                </c:pt>
                <c:pt idx="7">
                  <c:v>3.52</c:v>
                </c:pt>
                <c:pt idx="8">
                  <c:v>7.2569999999999997</c:v>
                </c:pt>
                <c:pt idx="9">
                  <c:v>11.459</c:v>
                </c:pt>
                <c:pt idx="10">
                  <c:v>15.464</c:v>
                </c:pt>
                <c:pt idx="11">
                  <c:v>18.782</c:v>
                </c:pt>
                <c:pt idx="12">
                  <c:v>20.547000000000001</c:v>
                </c:pt>
                <c:pt idx="13">
                  <c:v>20.385000000000002</c:v>
                </c:pt>
                <c:pt idx="14">
                  <c:v>19.37</c:v>
                </c:pt>
                <c:pt idx="15">
                  <c:v>17.286999999999999</c:v>
                </c:pt>
                <c:pt idx="16">
                  <c:v>14.548999999999999</c:v>
                </c:pt>
                <c:pt idx="17">
                  <c:v>12.273</c:v>
                </c:pt>
                <c:pt idx="18">
                  <c:v>10.222</c:v>
                </c:pt>
                <c:pt idx="19">
                  <c:v>8.6379999999999999</c:v>
                </c:pt>
                <c:pt idx="20">
                  <c:v>7.0819999999999999</c:v>
                </c:pt>
                <c:pt idx="21">
                  <c:v>5.6680000000000001</c:v>
                </c:pt>
                <c:pt idx="22">
                  <c:v>4.6890000000000001</c:v>
                </c:pt>
                <c:pt idx="23">
                  <c:v>4.0609999999999999</c:v>
                </c:pt>
                <c:pt idx="24">
                  <c:v>3.661</c:v>
                </c:pt>
                <c:pt idx="25">
                  <c:v>2.714</c:v>
                </c:pt>
                <c:pt idx="26">
                  <c:v>1.7490000000000001</c:v>
                </c:pt>
                <c:pt idx="27">
                  <c:v>1.1240000000000001</c:v>
                </c:pt>
                <c:pt idx="28">
                  <c:v>0.72299999999999998</c:v>
                </c:pt>
                <c:pt idx="29">
                  <c:v>0.46500000000000002</c:v>
                </c:pt>
                <c:pt idx="30">
                  <c:v>0.29899999999999999</c:v>
                </c:pt>
                <c:pt idx="31">
                  <c:v>0.192</c:v>
                </c:pt>
                <c:pt idx="32">
                  <c:v>0.123</c:v>
                </c:pt>
                <c:pt idx="33">
                  <c:v>7.9000000000000001E-2</c:v>
                </c:pt>
                <c:pt idx="34">
                  <c:v>5.0999999999999997E-2</c:v>
                </c:pt>
                <c:pt idx="35">
                  <c:v>3.3000000000000002E-2</c:v>
                </c:pt>
                <c:pt idx="36">
                  <c:v>2.1000000000000001E-2</c:v>
                </c:pt>
                <c:pt idx="37">
                  <c:v>1.4E-2</c:v>
                </c:pt>
                <c:pt idx="38">
                  <c:v>8.9999999999999993E-3</c:v>
                </c:pt>
                <c:pt idx="39">
                  <c:v>6.0000000000000001E-3</c:v>
                </c:pt>
                <c:pt idx="40">
                  <c:v>4.0000000000000001E-3</c:v>
                </c:pt>
                <c:pt idx="41">
                  <c:v>2E-3</c:v>
                </c:pt>
                <c:pt idx="42">
                  <c:v>1E-3</c:v>
                </c:pt>
                <c:pt idx="43">
                  <c:v>1E-3</c:v>
                </c:pt>
                <c:pt idx="44">
                  <c:v>1E-3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0-0F27-422D-A781-CB0DF649758F}"/>
            </c:ext>
          </c:extLst>
        </c:ser>
        <c:ser>
          <c:idx val="6"/>
          <c:order val="3"/>
          <c:spPr>
            <a:ln>
              <a:solidFill>
                <a:schemeClr val="accent6"/>
              </a:solidFill>
            </a:ln>
          </c:spPr>
          <c:marker>
            <c:symbol val="none"/>
          </c:marker>
          <c:xVal>
            <c:strRef>
              <c:f>'Hidrogramas HMS'!$B$6:$B$54</c:f>
              <c:strCache>
                <c:ptCount val="49"/>
                <c:pt idx="0">
                  <c:v>31 Dec 2022, 24:00 </c:v>
                </c:pt>
                <c:pt idx="1">
                  <c:v>01 Jan 2023, 01:00 </c:v>
                </c:pt>
                <c:pt idx="2">
                  <c:v>01 Jan 2023, 02:00 </c:v>
                </c:pt>
                <c:pt idx="3">
                  <c:v>01 Jan 2023, 03:00 </c:v>
                </c:pt>
                <c:pt idx="4">
                  <c:v>01 Jan 2023, 04:00 </c:v>
                </c:pt>
                <c:pt idx="5">
                  <c:v>01 Jan 2023, 05:00 </c:v>
                </c:pt>
                <c:pt idx="6">
                  <c:v>01 Jan 2023, 06:00 </c:v>
                </c:pt>
                <c:pt idx="7">
                  <c:v>01 Jan 2023, 07:00 </c:v>
                </c:pt>
                <c:pt idx="8">
                  <c:v>01 Jan 2023, 08:00 </c:v>
                </c:pt>
                <c:pt idx="9">
                  <c:v>01 Jan 2023, 09:00 </c:v>
                </c:pt>
                <c:pt idx="10">
                  <c:v>01 Jan 2023, 10:00 </c:v>
                </c:pt>
                <c:pt idx="11">
                  <c:v>01 Jan 2023, 11:00 </c:v>
                </c:pt>
                <c:pt idx="12">
                  <c:v>01 Jan 2023, 12:00 </c:v>
                </c:pt>
                <c:pt idx="13">
                  <c:v>01 Jan 2023, 13:00 </c:v>
                </c:pt>
                <c:pt idx="14">
                  <c:v>01 Jan 2023, 14:00 </c:v>
                </c:pt>
                <c:pt idx="15">
                  <c:v>01 Jan 2023, 15:00 </c:v>
                </c:pt>
                <c:pt idx="16">
                  <c:v>01 Jan 2023, 16:00 </c:v>
                </c:pt>
                <c:pt idx="17">
                  <c:v>01 Jan 2023, 17:00 </c:v>
                </c:pt>
                <c:pt idx="18">
                  <c:v>01 Jan 2023, 18:00 </c:v>
                </c:pt>
                <c:pt idx="19">
                  <c:v>01 Jan 2023, 19:00 </c:v>
                </c:pt>
                <c:pt idx="20">
                  <c:v>01 Jan 2023, 20:00 </c:v>
                </c:pt>
                <c:pt idx="21">
                  <c:v>01 Jan 2023, 21:00 </c:v>
                </c:pt>
                <c:pt idx="22">
                  <c:v>01 Jan 2023, 22:00 </c:v>
                </c:pt>
                <c:pt idx="23">
                  <c:v>01 Jan 2023, 23:00 </c:v>
                </c:pt>
                <c:pt idx="24">
                  <c:v>01 Jan 2023, 24:00 </c:v>
                </c:pt>
                <c:pt idx="25">
                  <c:v>02 Jan 2023, 01:00 </c:v>
                </c:pt>
                <c:pt idx="26">
                  <c:v>02 Jan 2023, 02:00 </c:v>
                </c:pt>
                <c:pt idx="27">
                  <c:v>02 Jan 2023, 03:00 </c:v>
                </c:pt>
                <c:pt idx="28">
                  <c:v>02 Jan 2023, 04:00 </c:v>
                </c:pt>
                <c:pt idx="29">
                  <c:v>02 Jan 2023, 05:00 </c:v>
                </c:pt>
                <c:pt idx="30">
                  <c:v>02 Jan 2023, 06:00 </c:v>
                </c:pt>
                <c:pt idx="31">
                  <c:v>02 Jan 2023, 07:00 </c:v>
                </c:pt>
                <c:pt idx="32">
                  <c:v>02 Jan 2023, 08:00 </c:v>
                </c:pt>
                <c:pt idx="33">
                  <c:v>02 Jan 2023, 09:00 </c:v>
                </c:pt>
                <c:pt idx="34">
                  <c:v>02 Jan 2023, 10:00 </c:v>
                </c:pt>
                <c:pt idx="35">
                  <c:v>02 Jan 2023, 11:00 </c:v>
                </c:pt>
                <c:pt idx="36">
                  <c:v>02 Jan 2023, 12:00 </c:v>
                </c:pt>
                <c:pt idx="37">
                  <c:v>02 Jan 2023, 13:00 </c:v>
                </c:pt>
                <c:pt idx="38">
                  <c:v>02 Jan 2023, 14:00 </c:v>
                </c:pt>
                <c:pt idx="39">
                  <c:v>02 Jan 2023, 15:00 </c:v>
                </c:pt>
                <c:pt idx="40">
                  <c:v>02 Jan 2023, 16:00 </c:v>
                </c:pt>
                <c:pt idx="41">
                  <c:v>02 Jan 2023, 17:00 </c:v>
                </c:pt>
                <c:pt idx="42">
                  <c:v>02 Jan 2023, 18:00 </c:v>
                </c:pt>
                <c:pt idx="43">
                  <c:v>02 Jan 2023, 19:00 </c:v>
                </c:pt>
                <c:pt idx="44">
                  <c:v>02 Jan 2023, 20:00 </c:v>
                </c:pt>
                <c:pt idx="45">
                  <c:v>02 Jan 2023, 21:00 </c:v>
                </c:pt>
                <c:pt idx="46">
                  <c:v>02 Jan 2023, 22:00 </c:v>
                </c:pt>
                <c:pt idx="47">
                  <c:v>02 Jan 2023, 23:00 </c:v>
                </c:pt>
                <c:pt idx="48">
                  <c:v>02 Jan 2023, 24:00 </c:v>
                </c:pt>
              </c:strCache>
            </c:strRef>
          </c:xVal>
          <c:yVal>
            <c:numRef>
              <c:f>'Hidrogramas HMS'!$S$6:$S$54</c:f>
              <c:numCache>
                <c:formatCode>General</c:formatCode>
                <c:ptCount val="49"/>
                <c:pt idx="0">
                  <c:v>0</c:v>
                </c:pt>
                <c:pt idx="1">
                  <c:v>0.01</c:v>
                </c:pt>
                <c:pt idx="2">
                  <c:v>0.03</c:v>
                </c:pt>
                <c:pt idx="3">
                  <c:v>0.1</c:v>
                </c:pt>
                <c:pt idx="4">
                  <c:v>0.62</c:v>
                </c:pt>
                <c:pt idx="5">
                  <c:v>2.42</c:v>
                </c:pt>
                <c:pt idx="6">
                  <c:v>8.6300000000000008</c:v>
                </c:pt>
                <c:pt idx="7">
                  <c:v>22.7</c:v>
                </c:pt>
                <c:pt idx="8">
                  <c:v>44.03</c:v>
                </c:pt>
                <c:pt idx="9">
                  <c:v>68.930000000000007</c:v>
                </c:pt>
                <c:pt idx="10">
                  <c:v>93.45</c:v>
                </c:pt>
                <c:pt idx="11">
                  <c:v>114.75</c:v>
                </c:pt>
                <c:pt idx="12">
                  <c:v>128.88</c:v>
                </c:pt>
                <c:pt idx="13">
                  <c:v>132.52000000000001</c:v>
                </c:pt>
                <c:pt idx="14">
                  <c:v>128.63999999999999</c:v>
                </c:pt>
                <c:pt idx="15">
                  <c:v>119.09</c:v>
                </c:pt>
                <c:pt idx="16">
                  <c:v>104.45</c:v>
                </c:pt>
                <c:pt idx="17">
                  <c:v>89.75</c:v>
                </c:pt>
                <c:pt idx="18">
                  <c:v>76.75</c:v>
                </c:pt>
                <c:pt idx="19">
                  <c:v>65.62</c:v>
                </c:pt>
                <c:pt idx="20">
                  <c:v>55.65</c:v>
                </c:pt>
                <c:pt idx="21">
                  <c:v>46.07</c:v>
                </c:pt>
                <c:pt idx="22">
                  <c:v>38.39</c:v>
                </c:pt>
                <c:pt idx="23">
                  <c:v>32.96</c:v>
                </c:pt>
                <c:pt idx="24">
                  <c:v>29.18</c:v>
                </c:pt>
                <c:pt idx="25">
                  <c:v>24.13</c:v>
                </c:pt>
                <c:pt idx="26">
                  <c:v>17.72</c:v>
                </c:pt>
                <c:pt idx="27">
                  <c:v>12.62</c:v>
                </c:pt>
                <c:pt idx="28">
                  <c:v>9.08</c:v>
                </c:pt>
                <c:pt idx="29">
                  <c:v>6.61</c:v>
                </c:pt>
                <c:pt idx="30">
                  <c:v>4.8600000000000003</c:v>
                </c:pt>
                <c:pt idx="31">
                  <c:v>3.6</c:v>
                </c:pt>
                <c:pt idx="32">
                  <c:v>2.69</c:v>
                </c:pt>
                <c:pt idx="33">
                  <c:v>2.0299999999999998</c:v>
                </c:pt>
                <c:pt idx="34">
                  <c:v>1.54</c:v>
                </c:pt>
                <c:pt idx="35">
                  <c:v>1.17</c:v>
                </c:pt>
                <c:pt idx="36">
                  <c:v>0.9</c:v>
                </c:pt>
                <c:pt idx="37">
                  <c:v>0.69</c:v>
                </c:pt>
                <c:pt idx="38">
                  <c:v>0.53</c:v>
                </c:pt>
                <c:pt idx="39">
                  <c:v>0.41</c:v>
                </c:pt>
                <c:pt idx="40">
                  <c:v>0.32</c:v>
                </c:pt>
                <c:pt idx="41">
                  <c:v>0.24</c:v>
                </c:pt>
                <c:pt idx="42">
                  <c:v>0.19</c:v>
                </c:pt>
                <c:pt idx="43">
                  <c:v>0.15</c:v>
                </c:pt>
                <c:pt idx="44">
                  <c:v>0.11</c:v>
                </c:pt>
                <c:pt idx="45">
                  <c:v>0.09</c:v>
                </c:pt>
                <c:pt idx="46">
                  <c:v>7.0000000000000007E-2</c:v>
                </c:pt>
                <c:pt idx="47">
                  <c:v>0.05</c:v>
                </c:pt>
                <c:pt idx="48">
                  <c:v>0.04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1-0F27-422D-A781-CB0DF649758F}"/>
            </c:ext>
          </c:extLst>
        </c:ser>
        <c:ser>
          <c:idx val="3"/>
          <c:order val="4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'Hidrogramas HMS'!$B$6:$B$54</c:f>
              <c:strCache>
                <c:ptCount val="49"/>
                <c:pt idx="0">
                  <c:v>31 Dec 2022, 24:00 </c:v>
                </c:pt>
                <c:pt idx="1">
                  <c:v>01 Jan 2023, 01:00 </c:v>
                </c:pt>
                <c:pt idx="2">
                  <c:v>01 Jan 2023, 02:00 </c:v>
                </c:pt>
                <c:pt idx="3">
                  <c:v>01 Jan 2023, 03:00 </c:v>
                </c:pt>
                <c:pt idx="4">
                  <c:v>01 Jan 2023, 04:00 </c:v>
                </c:pt>
                <c:pt idx="5">
                  <c:v>01 Jan 2023, 05:00 </c:v>
                </c:pt>
                <c:pt idx="6">
                  <c:v>01 Jan 2023, 06:00 </c:v>
                </c:pt>
                <c:pt idx="7">
                  <c:v>01 Jan 2023, 07:00 </c:v>
                </c:pt>
                <c:pt idx="8">
                  <c:v>01 Jan 2023, 08:00 </c:v>
                </c:pt>
                <c:pt idx="9">
                  <c:v>01 Jan 2023, 09:00 </c:v>
                </c:pt>
                <c:pt idx="10">
                  <c:v>01 Jan 2023, 10:00 </c:v>
                </c:pt>
                <c:pt idx="11">
                  <c:v>01 Jan 2023, 11:00 </c:v>
                </c:pt>
                <c:pt idx="12">
                  <c:v>01 Jan 2023, 12:00 </c:v>
                </c:pt>
                <c:pt idx="13">
                  <c:v>01 Jan 2023, 13:00 </c:v>
                </c:pt>
                <c:pt idx="14">
                  <c:v>01 Jan 2023, 14:00 </c:v>
                </c:pt>
                <c:pt idx="15">
                  <c:v>01 Jan 2023, 15:00 </c:v>
                </c:pt>
                <c:pt idx="16">
                  <c:v>01 Jan 2023, 16:00 </c:v>
                </c:pt>
                <c:pt idx="17">
                  <c:v>01 Jan 2023, 17:00 </c:v>
                </c:pt>
                <c:pt idx="18">
                  <c:v>01 Jan 2023, 18:00 </c:v>
                </c:pt>
                <c:pt idx="19">
                  <c:v>01 Jan 2023, 19:00 </c:v>
                </c:pt>
                <c:pt idx="20">
                  <c:v>01 Jan 2023, 20:00 </c:v>
                </c:pt>
                <c:pt idx="21">
                  <c:v>01 Jan 2023, 21:00 </c:v>
                </c:pt>
                <c:pt idx="22">
                  <c:v>01 Jan 2023, 22:00 </c:v>
                </c:pt>
                <c:pt idx="23">
                  <c:v>01 Jan 2023, 23:00 </c:v>
                </c:pt>
                <c:pt idx="24">
                  <c:v>01 Jan 2023, 24:00 </c:v>
                </c:pt>
                <c:pt idx="25">
                  <c:v>02 Jan 2023, 01:00 </c:v>
                </c:pt>
                <c:pt idx="26">
                  <c:v>02 Jan 2023, 02:00 </c:v>
                </c:pt>
                <c:pt idx="27">
                  <c:v>02 Jan 2023, 03:00 </c:v>
                </c:pt>
                <c:pt idx="28">
                  <c:v>02 Jan 2023, 04:00 </c:v>
                </c:pt>
                <c:pt idx="29">
                  <c:v>02 Jan 2023, 05:00 </c:v>
                </c:pt>
                <c:pt idx="30">
                  <c:v>02 Jan 2023, 06:00 </c:v>
                </c:pt>
                <c:pt idx="31">
                  <c:v>02 Jan 2023, 07:00 </c:v>
                </c:pt>
                <c:pt idx="32">
                  <c:v>02 Jan 2023, 08:00 </c:v>
                </c:pt>
                <c:pt idx="33">
                  <c:v>02 Jan 2023, 09:00 </c:v>
                </c:pt>
                <c:pt idx="34">
                  <c:v>02 Jan 2023, 10:00 </c:v>
                </c:pt>
                <c:pt idx="35">
                  <c:v>02 Jan 2023, 11:00 </c:v>
                </c:pt>
                <c:pt idx="36">
                  <c:v>02 Jan 2023, 12:00 </c:v>
                </c:pt>
                <c:pt idx="37">
                  <c:v>02 Jan 2023, 13:00 </c:v>
                </c:pt>
                <c:pt idx="38">
                  <c:v>02 Jan 2023, 14:00 </c:v>
                </c:pt>
                <c:pt idx="39">
                  <c:v>02 Jan 2023, 15:00 </c:v>
                </c:pt>
                <c:pt idx="40">
                  <c:v>02 Jan 2023, 16:00 </c:v>
                </c:pt>
                <c:pt idx="41">
                  <c:v>02 Jan 2023, 17:00 </c:v>
                </c:pt>
                <c:pt idx="42">
                  <c:v>02 Jan 2023, 18:00 </c:v>
                </c:pt>
                <c:pt idx="43">
                  <c:v>02 Jan 2023, 19:00 </c:v>
                </c:pt>
                <c:pt idx="44">
                  <c:v>02 Jan 2023, 20:00 </c:v>
                </c:pt>
                <c:pt idx="45">
                  <c:v>02 Jan 2023, 21:00 </c:v>
                </c:pt>
                <c:pt idx="46">
                  <c:v>02 Jan 2023, 22:00 </c:v>
                </c:pt>
                <c:pt idx="47">
                  <c:v>02 Jan 2023, 23:00 </c:v>
                </c:pt>
                <c:pt idx="48">
                  <c:v>02 Jan 2023, 24:00 </c:v>
                </c:pt>
              </c:strCache>
            </c:strRef>
          </c:xVal>
          <c:yVal>
            <c:numRef>
              <c:f>'Hidrogramas HMS'!$C$6:$C$54</c:f>
              <c:numCache>
                <c:formatCode>General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0.01</c:v>
                </c:pt>
                <c:pt idx="3">
                  <c:v>0.06</c:v>
                </c:pt>
                <c:pt idx="4">
                  <c:v>0.43</c:v>
                </c:pt>
                <c:pt idx="5">
                  <c:v>1.75</c:v>
                </c:pt>
                <c:pt idx="6">
                  <c:v>7.13</c:v>
                </c:pt>
                <c:pt idx="7">
                  <c:v>20.5</c:v>
                </c:pt>
                <c:pt idx="8">
                  <c:v>41.59</c:v>
                </c:pt>
                <c:pt idx="9">
                  <c:v>66.540000000000006</c:v>
                </c:pt>
                <c:pt idx="10">
                  <c:v>91.29</c:v>
                </c:pt>
                <c:pt idx="11">
                  <c:v>112.89</c:v>
                </c:pt>
                <c:pt idx="12">
                  <c:v>127.34</c:v>
                </c:pt>
                <c:pt idx="13">
                  <c:v>131.27000000000001</c:v>
                </c:pt>
                <c:pt idx="14">
                  <c:v>127.65</c:v>
                </c:pt>
                <c:pt idx="15">
                  <c:v>118.3</c:v>
                </c:pt>
                <c:pt idx="16">
                  <c:v>103.83</c:v>
                </c:pt>
                <c:pt idx="17">
                  <c:v>89.26</c:v>
                </c:pt>
                <c:pt idx="18">
                  <c:v>76.36</c:v>
                </c:pt>
                <c:pt idx="19">
                  <c:v>65.31</c:v>
                </c:pt>
                <c:pt idx="20">
                  <c:v>55.4</c:v>
                </c:pt>
                <c:pt idx="21">
                  <c:v>45.88</c:v>
                </c:pt>
                <c:pt idx="22">
                  <c:v>38.229999999999997</c:v>
                </c:pt>
                <c:pt idx="23">
                  <c:v>32.840000000000003</c:v>
                </c:pt>
                <c:pt idx="24">
                  <c:v>29.09</c:v>
                </c:pt>
                <c:pt idx="25">
                  <c:v>24.05</c:v>
                </c:pt>
                <c:pt idx="26">
                  <c:v>17.649999999999999</c:v>
                </c:pt>
                <c:pt idx="27">
                  <c:v>12.55</c:v>
                </c:pt>
                <c:pt idx="28">
                  <c:v>9.0299999999999994</c:v>
                </c:pt>
                <c:pt idx="29">
                  <c:v>6.57</c:v>
                </c:pt>
                <c:pt idx="30">
                  <c:v>4.83</c:v>
                </c:pt>
                <c:pt idx="31">
                  <c:v>3.58</c:v>
                </c:pt>
                <c:pt idx="32">
                  <c:v>2.67</c:v>
                </c:pt>
                <c:pt idx="33">
                  <c:v>2.0099999999999998</c:v>
                </c:pt>
                <c:pt idx="34">
                  <c:v>1.52</c:v>
                </c:pt>
                <c:pt idx="35">
                  <c:v>1.1599999999999999</c:v>
                </c:pt>
                <c:pt idx="36">
                  <c:v>0.89</c:v>
                </c:pt>
                <c:pt idx="37">
                  <c:v>0.68</c:v>
                </c:pt>
                <c:pt idx="38">
                  <c:v>0.52</c:v>
                </c:pt>
                <c:pt idx="39">
                  <c:v>0.4</c:v>
                </c:pt>
                <c:pt idx="40">
                  <c:v>0.31</c:v>
                </c:pt>
                <c:pt idx="41">
                  <c:v>0.24</c:v>
                </c:pt>
                <c:pt idx="42">
                  <c:v>0.19</c:v>
                </c:pt>
                <c:pt idx="43">
                  <c:v>0.15</c:v>
                </c:pt>
                <c:pt idx="44">
                  <c:v>0.11</c:v>
                </c:pt>
                <c:pt idx="45">
                  <c:v>0.09</c:v>
                </c:pt>
                <c:pt idx="46">
                  <c:v>7.0000000000000007E-2</c:v>
                </c:pt>
                <c:pt idx="47">
                  <c:v>0.05</c:v>
                </c:pt>
                <c:pt idx="48">
                  <c:v>0.04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D-0F27-422D-A781-CB0DF649758F}"/>
            </c:ext>
          </c:extLst>
        </c:ser>
        <c:ser>
          <c:idx val="4"/>
          <c:order val="5"/>
          <c:tx>
            <c:v>CN10</c:v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xVal>
            <c:strRef>
              <c:f>'Hidrogramas HMS'!$B$6:$B$54</c:f>
              <c:strCache>
                <c:ptCount val="49"/>
                <c:pt idx="0">
                  <c:v>31 Dec 2022, 24:00 </c:v>
                </c:pt>
                <c:pt idx="1">
                  <c:v>01 Jan 2023, 01:00 </c:v>
                </c:pt>
                <c:pt idx="2">
                  <c:v>01 Jan 2023, 02:00 </c:v>
                </c:pt>
                <c:pt idx="3">
                  <c:v>01 Jan 2023, 03:00 </c:v>
                </c:pt>
                <c:pt idx="4">
                  <c:v>01 Jan 2023, 04:00 </c:v>
                </c:pt>
                <c:pt idx="5">
                  <c:v>01 Jan 2023, 05:00 </c:v>
                </c:pt>
                <c:pt idx="6">
                  <c:v>01 Jan 2023, 06:00 </c:v>
                </c:pt>
                <c:pt idx="7">
                  <c:v>01 Jan 2023, 07:00 </c:v>
                </c:pt>
                <c:pt idx="8">
                  <c:v>01 Jan 2023, 08:00 </c:v>
                </c:pt>
                <c:pt idx="9">
                  <c:v>01 Jan 2023, 09:00 </c:v>
                </c:pt>
                <c:pt idx="10">
                  <c:v>01 Jan 2023, 10:00 </c:v>
                </c:pt>
                <c:pt idx="11">
                  <c:v>01 Jan 2023, 11:00 </c:v>
                </c:pt>
                <c:pt idx="12">
                  <c:v>01 Jan 2023, 12:00 </c:v>
                </c:pt>
                <c:pt idx="13">
                  <c:v>01 Jan 2023, 13:00 </c:v>
                </c:pt>
                <c:pt idx="14">
                  <c:v>01 Jan 2023, 14:00 </c:v>
                </c:pt>
                <c:pt idx="15">
                  <c:v>01 Jan 2023, 15:00 </c:v>
                </c:pt>
                <c:pt idx="16">
                  <c:v>01 Jan 2023, 16:00 </c:v>
                </c:pt>
                <c:pt idx="17">
                  <c:v>01 Jan 2023, 17:00 </c:v>
                </c:pt>
                <c:pt idx="18">
                  <c:v>01 Jan 2023, 18:00 </c:v>
                </c:pt>
                <c:pt idx="19">
                  <c:v>01 Jan 2023, 19:00 </c:v>
                </c:pt>
                <c:pt idx="20">
                  <c:v>01 Jan 2023, 20:00 </c:v>
                </c:pt>
                <c:pt idx="21">
                  <c:v>01 Jan 2023, 21:00 </c:v>
                </c:pt>
                <c:pt idx="22">
                  <c:v>01 Jan 2023, 22:00 </c:v>
                </c:pt>
                <c:pt idx="23">
                  <c:v>01 Jan 2023, 23:00 </c:v>
                </c:pt>
                <c:pt idx="24">
                  <c:v>01 Jan 2023, 24:00 </c:v>
                </c:pt>
                <c:pt idx="25">
                  <c:v>02 Jan 2023, 01:00 </c:v>
                </c:pt>
                <c:pt idx="26">
                  <c:v>02 Jan 2023, 02:00 </c:v>
                </c:pt>
                <c:pt idx="27">
                  <c:v>02 Jan 2023, 03:00 </c:v>
                </c:pt>
                <c:pt idx="28">
                  <c:v>02 Jan 2023, 04:00 </c:v>
                </c:pt>
                <c:pt idx="29">
                  <c:v>02 Jan 2023, 05:00 </c:v>
                </c:pt>
                <c:pt idx="30">
                  <c:v>02 Jan 2023, 06:00 </c:v>
                </c:pt>
                <c:pt idx="31">
                  <c:v>02 Jan 2023, 07:00 </c:v>
                </c:pt>
                <c:pt idx="32">
                  <c:v>02 Jan 2023, 08:00 </c:v>
                </c:pt>
                <c:pt idx="33">
                  <c:v>02 Jan 2023, 09:00 </c:v>
                </c:pt>
                <c:pt idx="34">
                  <c:v>02 Jan 2023, 10:00 </c:v>
                </c:pt>
                <c:pt idx="35">
                  <c:v>02 Jan 2023, 11:00 </c:v>
                </c:pt>
                <c:pt idx="36">
                  <c:v>02 Jan 2023, 12:00 </c:v>
                </c:pt>
                <c:pt idx="37">
                  <c:v>02 Jan 2023, 13:00 </c:v>
                </c:pt>
                <c:pt idx="38">
                  <c:v>02 Jan 2023, 14:00 </c:v>
                </c:pt>
                <c:pt idx="39">
                  <c:v>02 Jan 2023, 15:00 </c:v>
                </c:pt>
                <c:pt idx="40">
                  <c:v>02 Jan 2023, 16:00 </c:v>
                </c:pt>
                <c:pt idx="41">
                  <c:v>02 Jan 2023, 17:00 </c:v>
                </c:pt>
                <c:pt idx="42">
                  <c:v>02 Jan 2023, 18:00 </c:v>
                </c:pt>
                <c:pt idx="43">
                  <c:v>02 Jan 2023, 19:00 </c:v>
                </c:pt>
                <c:pt idx="44">
                  <c:v>02 Jan 2023, 20:00 </c:v>
                </c:pt>
                <c:pt idx="45">
                  <c:v>02 Jan 2023, 21:00 </c:v>
                </c:pt>
                <c:pt idx="46">
                  <c:v>02 Jan 2023, 22:00 </c:v>
                </c:pt>
                <c:pt idx="47">
                  <c:v>02 Jan 2023, 23:00 </c:v>
                </c:pt>
                <c:pt idx="48">
                  <c:v>02 Jan 2023, 24:00 </c:v>
                </c:pt>
              </c:strCache>
            </c:strRef>
          </c:xVal>
          <c:yVal>
            <c:numRef>
              <c:f>'Hidrogramas HMS'!$T$6:$T$54</c:f>
              <c:numCache>
                <c:formatCode>General</c:formatCode>
                <c:ptCount val="49"/>
                <c:pt idx="0">
                  <c:v>0</c:v>
                </c:pt>
                <c:pt idx="1">
                  <c:v>6.0000000000000001E-3</c:v>
                </c:pt>
                <c:pt idx="2">
                  <c:v>1.7000000000000001E-2</c:v>
                </c:pt>
                <c:pt idx="3">
                  <c:v>5.5E-2</c:v>
                </c:pt>
                <c:pt idx="4">
                  <c:v>0.30099999999999999</c:v>
                </c:pt>
                <c:pt idx="5">
                  <c:v>1.1719999999999999</c:v>
                </c:pt>
                <c:pt idx="6">
                  <c:v>4.0579999999999998</c:v>
                </c:pt>
                <c:pt idx="7">
                  <c:v>10.74</c:v>
                </c:pt>
                <c:pt idx="8">
                  <c:v>21.163</c:v>
                </c:pt>
                <c:pt idx="9">
                  <c:v>33.475000000000001</c:v>
                </c:pt>
                <c:pt idx="10">
                  <c:v>45.521000000000001</c:v>
                </c:pt>
                <c:pt idx="11">
                  <c:v>55.786000000000001</c:v>
                </c:pt>
                <c:pt idx="12">
                  <c:v>62.442</c:v>
                </c:pt>
                <c:pt idx="13">
                  <c:v>63.71</c:v>
                </c:pt>
                <c:pt idx="14">
                  <c:v>60.790999999999997</c:v>
                </c:pt>
                <c:pt idx="15">
                  <c:v>55.290999999999997</c:v>
                </c:pt>
                <c:pt idx="16">
                  <c:v>47.356000000000002</c:v>
                </c:pt>
                <c:pt idx="17">
                  <c:v>39.353999999999999</c:v>
                </c:pt>
                <c:pt idx="18">
                  <c:v>32.691000000000003</c:v>
                </c:pt>
                <c:pt idx="19">
                  <c:v>27.164000000000001</c:v>
                </c:pt>
                <c:pt idx="20">
                  <c:v>22.524000000000001</c:v>
                </c:pt>
                <c:pt idx="21">
                  <c:v>18.12</c:v>
                </c:pt>
                <c:pt idx="22">
                  <c:v>14.618</c:v>
                </c:pt>
                <c:pt idx="23">
                  <c:v>12.336</c:v>
                </c:pt>
                <c:pt idx="24">
                  <c:v>10.923999999999999</c:v>
                </c:pt>
                <c:pt idx="25">
                  <c:v>9.0389999999999997</c:v>
                </c:pt>
                <c:pt idx="26">
                  <c:v>6.1790000000000003</c:v>
                </c:pt>
                <c:pt idx="27">
                  <c:v>3.8450000000000002</c:v>
                </c:pt>
                <c:pt idx="28">
                  <c:v>2.3919999999999999</c:v>
                </c:pt>
                <c:pt idx="29">
                  <c:v>1.488</c:v>
                </c:pt>
                <c:pt idx="30">
                  <c:v>0.92600000000000005</c:v>
                </c:pt>
                <c:pt idx="31">
                  <c:v>0.57599999999999996</c:v>
                </c:pt>
                <c:pt idx="32">
                  <c:v>0.35799999999999998</c:v>
                </c:pt>
                <c:pt idx="33">
                  <c:v>0.223</c:v>
                </c:pt>
                <c:pt idx="34">
                  <c:v>0.13900000000000001</c:v>
                </c:pt>
                <c:pt idx="35">
                  <c:v>8.5999999999999993E-2</c:v>
                </c:pt>
                <c:pt idx="36">
                  <c:v>5.3999999999999999E-2</c:v>
                </c:pt>
                <c:pt idx="37">
                  <c:v>3.3000000000000002E-2</c:v>
                </c:pt>
                <c:pt idx="38">
                  <c:v>2.1000000000000001E-2</c:v>
                </c:pt>
                <c:pt idx="39">
                  <c:v>1.2999999999999999E-2</c:v>
                </c:pt>
                <c:pt idx="40">
                  <c:v>8.0000000000000002E-3</c:v>
                </c:pt>
                <c:pt idx="41">
                  <c:v>5.0000000000000001E-3</c:v>
                </c:pt>
                <c:pt idx="42">
                  <c:v>3.0000000000000001E-3</c:v>
                </c:pt>
                <c:pt idx="43">
                  <c:v>2E-3</c:v>
                </c:pt>
                <c:pt idx="44">
                  <c:v>1E-3</c:v>
                </c:pt>
                <c:pt idx="45">
                  <c:v>1E-3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2-0F27-422D-A781-CB0DF649758F}"/>
            </c:ext>
          </c:extLst>
        </c:ser>
        <c:ser>
          <c:idx val="5"/>
          <c:order val="6"/>
          <c:marker>
            <c:symbol val="none"/>
          </c:marker>
          <c:xVal>
            <c:strRef>
              <c:f>'Hidrogramas HMS'!$B$6:$B$54</c:f>
              <c:strCache>
                <c:ptCount val="49"/>
                <c:pt idx="0">
                  <c:v>31 Dec 2022, 24:00 </c:v>
                </c:pt>
                <c:pt idx="1">
                  <c:v>01 Jan 2023, 01:00 </c:v>
                </c:pt>
                <c:pt idx="2">
                  <c:v>01 Jan 2023, 02:00 </c:v>
                </c:pt>
                <c:pt idx="3">
                  <c:v>01 Jan 2023, 03:00 </c:v>
                </c:pt>
                <c:pt idx="4">
                  <c:v>01 Jan 2023, 04:00 </c:v>
                </c:pt>
                <c:pt idx="5">
                  <c:v>01 Jan 2023, 05:00 </c:v>
                </c:pt>
                <c:pt idx="6">
                  <c:v>01 Jan 2023, 06:00 </c:v>
                </c:pt>
                <c:pt idx="7">
                  <c:v>01 Jan 2023, 07:00 </c:v>
                </c:pt>
                <c:pt idx="8">
                  <c:v>01 Jan 2023, 08:00 </c:v>
                </c:pt>
                <c:pt idx="9">
                  <c:v>01 Jan 2023, 09:00 </c:v>
                </c:pt>
                <c:pt idx="10">
                  <c:v>01 Jan 2023, 10:00 </c:v>
                </c:pt>
                <c:pt idx="11">
                  <c:v>01 Jan 2023, 11:00 </c:v>
                </c:pt>
                <c:pt idx="12">
                  <c:v>01 Jan 2023, 12:00 </c:v>
                </c:pt>
                <c:pt idx="13">
                  <c:v>01 Jan 2023, 13:00 </c:v>
                </c:pt>
                <c:pt idx="14">
                  <c:v>01 Jan 2023, 14:00 </c:v>
                </c:pt>
                <c:pt idx="15">
                  <c:v>01 Jan 2023, 15:00 </c:v>
                </c:pt>
                <c:pt idx="16">
                  <c:v>01 Jan 2023, 16:00 </c:v>
                </c:pt>
                <c:pt idx="17">
                  <c:v>01 Jan 2023, 17:00 </c:v>
                </c:pt>
                <c:pt idx="18">
                  <c:v>01 Jan 2023, 18:00 </c:v>
                </c:pt>
                <c:pt idx="19">
                  <c:v>01 Jan 2023, 19:00 </c:v>
                </c:pt>
                <c:pt idx="20">
                  <c:v>01 Jan 2023, 20:00 </c:v>
                </c:pt>
                <c:pt idx="21">
                  <c:v>01 Jan 2023, 21:00 </c:v>
                </c:pt>
                <c:pt idx="22">
                  <c:v>01 Jan 2023, 22:00 </c:v>
                </c:pt>
                <c:pt idx="23">
                  <c:v>01 Jan 2023, 23:00 </c:v>
                </c:pt>
                <c:pt idx="24">
                  <c:v>01 Jan 2023, 24:00 </c:v>
                </c:pt>
                <c:pt idx="25">
                  <c:v>02 Jan 2023, 01:00 </c:v>
                </c:pt>
                <c:pt idx="26">
                  <c:v>02 Jan 2023, 02:00 </c:v>
                </c:pt>
                <c:pt idx="27">
                  <c:v>02 Jan 2023, 03:00 </c:v>
                </c:pt>
                <c:pt idx="28">
                  <c:v>02 Jan 2023, 04:00 </c:v>
                </c:pt>
                <c:pt idx="29">
                  <c:v>02 Jan 2023, 05:00 </c:v>
                </c:pt>
                <c:pt idx="30">
                  <c:v>02 Jan 2023, 06:00 </c:v>
                </c:pt>
                <c:pt idx="31">
                  <c:v>02 Jan 2023, 07:00 </c:v>
                </c:pt>
                <c:pt idx="32">
                  <c:v>02 Jan 2023, 08:00 </c:v>
                </c:pt>
                <c:pt idx="33">
                  <c:v>02 Jan 2023, 09:00 </c:v>
                </c:pt>
                <c:pt idx="34">
                  <c:v>02 Jan 2023, 10:00 </c:v>
                </c:pt>
                <c:pt idx="35">
                  <c:v>02 Jan 2023, 11:00 </c:v>
                </c:pt>
                <c:pt idx="36">
                  <c:v>02 Jan 2023, 12:00 </c:v>
                </c:pt>
                <c:pt idx="37">
                  <c:v>02 Jan 2023, 13:00 </c:v>
                </c:pt>
                <c:pt idx="38">
                  <c:v>02 Jan 2023, 14:00 </c:v>
                </c:pt>
                <c:pt idx="39">
                  <c:v>02 Jan 2023, 15:00 </c:v>
                </c:pt>
                <c:pt idx="40">
                  <c:v>02 Jan 2023, 16:00 </c:v>
                </c:pt>
                <c:pt idx="41">
                  <c:v>02 Jan 2023, 17:00 </c:v>
                </c:pt>
                <c:pt idx="42">
                  <c:v>02 Jan 2023, 18:00 </c:v>
                </c:pt>
                <c:pt idx="43">
                  <c:v>02 Jan 2023, 19:00 </c:v>
                </c:pt>
                <c:pt idx="44">
                  <c:v>02 Jan 2023, 20:00 </c:v>
                </c:pt>
                <c:pt idx="45">
                  <c:v>02 Jan 2023, 21:00 </c:v>
                </c:pt>
                <c:pt idx="46">
                  <c:v>02 Jan 2023, 22:00 </c:v>
                </c:pt>
                <c:pt idx="47">
                  <c:v>02 Jan 2023, 23:00 </c:v>
                </c:pt>
                <c:pt idx="48">
                  <c:v>02 Jan 2023, 24:00 </c:v>
                </c:pt>
              </c:strCache>
            </c:strRef>
          </c:xVal>
          <c:yVal>
            <c:numRef>
              <c:f>'Hidrogramas HMS'!$M$6:$M$54</c:f>
              <c:numCache>
                <c:formatCode>General</c:formatCode>
                <c:ptCount val="49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3.5999999999999997E-2</c:v>
                </c:pt>
                <c:pt idx="4">
                  <c:v>0.308</c:v>
                </c:pt>
                <c:pt idx="5">
                  <c:v>1.1870000000000001</c:v>
                </c:pt>
                <c:pt idx="6">
                  <c:v>3.75</c:v>
                </c:pt>
                <c:pt idx="7">
                  <c:v>9.0660000000000007</c:v>
                </c:pt>
                <c:pt idx="8">
                  <c:v>16.600999999999999</c:v>
                </c:pt>
                <c:pt idx="9">
                  <c:v>25.242999999999999</c:v>
                </c:pt>
                <c:pt idx="10">
                  <c:v>33.869</c:v>
                </c:pt>
                <c:pt idx="11">
                  <c:v>41.645000000000003</c:v>
                </c:pt>
                <c:pt idx="12">
                  <c:v>47.326999999999998</c:v>
                </c:pt>
                <c:pt idx="13">
                  <c:v>49.765000000000001</c:v>
                </c:pt>
                <c:pt idx="14">
                  <c:v>49.677</c:v>
                </c:pt>
                <c:pt idx="15">
                  <c:v>47.558999999999997</c:v>
                </c:pt>
                <c:pt idx="16">
                  <c:v>43.433999999999997</c:v>
                </c:pt>
                <c:pt idx="17">
                  <c:v>38.865000000000002</c:v>
                </c:pt>
                <c:pt idx="18">
                  <c:v>34.457000000000001</c:v>
                </c:pt>
                <c:pt idx="19">
                  <c:v>30.331</c:v>
                </c:pt>
                <c:pt idx="20">
                  <c:v>26.466000000000001</c:v>
                </c:pt>
                <c:pt idx="21">
                  <c:v>22.635000000000002</c:v>
                </c:pt>
                <c:pt idx="22">
                  <c:v>19.373000000000001</c:v>
                </c:pt>
                <c:pt idx="23">
                  <c:v>16.803999999999998</c:v>
                </c:pt>
                <c:pt idx="24">
                  <c:v>14.803000000000001</c:v>
                </c:pt>
                <c:pt idx="25">
                  <c:v>12.545999999999999</c:v>
                </c:pt>
                <c:pt idx="26">
                  <c:v>9.9220000000000006</c:v>
                </c:pt>
                <c:pt idx="27">
                  <c:v>7.742</c:v>
                </c:pt>
                <c:pt idx="28">
                  <c:v>6.04</c:v>
                </c:pt>
                <c:pt idx="29">
                  <c:v>4.7130000000000001</c:v>
                </c:pt>
                <c:pt idx="30">
                  <c:v>3.677</c:v>
                </c:pt>
                <c:pt idx="31">
                  <c:v>2.8690000000000002</c:v>
                </c:pt>
                <c:pt idx="32">
                  <c:v>2.238</c:v>
                </c:pt>
                <c:pt idx="33">
                  <c:v>1.746</c:v>
                </c:pt>
                <c:pt idx="34">
                  <c:v>1.363</c:v>
                </c:pt>
                <c:pt idx="35">
                  <c:v>1.0629999999999999</c:v>
                </c:pt>
                <c:pt idx="36">
                  <c:v>0.82899999999999996</c:v>
                </c:pt>
                <c:pt idx="37">
                  <c:v>0.64700000000000002</c:v>
                </c:pt>
                <c:pt idx="38">
                  <c:v>0.505</c:v>
                </c:pt>
                <c:pt idx="39">
                  <c:v>0.39400000000000002</c:v>
                </c:pt>
                <c:pt idx="40">
                  <c:v>0.307</c:v>
                </c:pt>
                <c:pt idx="41">
                  <c:v>0.24</c:v>
                </c:pt>
                <c:pt idx="42">
                  <c:v>0.187</c:v>
                </c:pt>
                <c:pt idx="43">
                  <c:v>0.14599999999999999</c:v>
                </c:pt>
                <c:pt idx="44">
                  <c:v>0.114</c:v>
                </c:pt>
                <c:pt idx="45">
                  <c:v>8.8999999999999996E-2</c:v>
                </c:pt>
                <c:pt idx="46">
                  <c:v>6.9000000000000006E-2</c:v>
                </c:pt>
                <c:pt idx="47">
                  <c:v>5.3999999999999999E-2</c:v>
                </c:pt>
                <c:pt idx="48">
                  <c:v>4.2000000000000003E-2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3-0F27-422D-A781-CB0DF649758F}"/>
            </c:ext>
          </c:extLst>
        </c:ser>
        <c:ser>
          <c:idx val="7"/>
          <c:order val="7"/>
          <c:spPr>
            <a:ln>
              <a:solidFill>
                <a:schemeClr val="accent6"/>
              </a:solidFill>
            </a:ln>
          </c:spPr>
          <c:marker>
            <c:symbol val="none"/>
          </c:marker>
          <c:xVal>
            <c:strRef>
              <c:f>'Hidrogramas HMS'!$B$6:$B$54</c:f>
              <c:strCache>
                <c:ptCount val="49"/>
                <c:pt idx="0">
                  <c:v>31 Dec 2022, 24:00 </c:v>
                </c:pt>
                <c:pt idx="1">
                  <c:v>01 Jan 2023, 01:00 </c:v>
                </c:pt>
                <c:pt idx="2">
                  <c:v>01 Jan 2023, 02:00 </c:v>
                </c:pt>
                <c:pt idx="3">
                  <c:v>01 Jan 2023, 03:00 </c:v>
                </c:pt>
                <c:pt idx="4">
                  <c:v>01 Jan 2023, 04:00 </c:v>
                </c:pt>
                <c:pt idx="5">
                  <c:v>01 Jan 2023, 05:00 </c:v>
                </c:pt>
                <c:pt idx="6">
                  <c:v>01 Jan 2023, 06:00 </c:v>
                </c:pt>
                <c:pt idx="7">
                  <c:v>01 Jan 2023, 07:00 </c:v>
                </c:pt>
                <c:pt idx="8">
                  <c:v>01 Jan 2023, 08:00 </c:v>
                </c:pt>
                <c:pt idx="9">
                  <c:v>01 Jan 2023, 09:00 </c:v>
                </c:pt>
                <c:pt idx="10">
                  <c:v>01 Jan 2023, 10:00 </c:v>
                </c:pt>
                <c:pt idx="11">
                  <c:v>01 Jan 2023, 11:00 </c:v>
                </c:pt>
                <c:pt idx="12">
                  <c:v>01 Jan 2023, 12:00 </c:v>
                </c:pt>
                <c:pt idx="13">
                  <c:v>01 Jan 2023, 13:00 </c:v>
                </c:pt>
                <c:pt idx="14">
                  <c:v>01 Jan 2023, 14:00 </c:v>
                </c:pt>
                <c:pt idx="15">
                  <c:v>01 Jan 2023, 15:00 </c:v>
                </c:pt>
                <c:pt idx="16">
                  <c:v>01 Jan 2023, 16:00 </c:v>
                </c:pt>
                <c:pt idx="17">
                  <c:v>01 Jan 2023, 17:00 </c:v>
                </c:pt>
                <c:pt idx="18">
                  <c:v>01 Jan 2023, 18:00 </c:v>
                </c:pt>
                <c:pt idx="19">
                  <c:v>01 Jan 2023, 19:00 </c:v>
                </c:pt>
                <c:pt idx="20">
                  <c:v>01 Jan 2023, 20:00 </c:v>
                </c:pt>
                <c:pt idx="21">
                  <c:v>01 Jan 2023, 21:00 </c:v>
                </c:pt>
                <c:pt idx="22">
                  <c:v>01 Jan 2023, 22:00 </c:v>
                </c:pt>
                <c:pt idx="23">
                  <c:v>01 Jan 2023, 23:00 </c:v>
                </c:pt>
                <c:pt idx="24">
                  <c:v>01 Jan 2023, 24:00 </c:v>
                </c:pt>
                <c:pt idx="25">
                  <c:v>02 Jan 2023, 01:00 </c:v>
                </c:pt>
                <c:pt idx="26">
                  <c:v>02 Jan 2023, 02:00 </c:v>
                </c:pt>
                <c:pt idx="27">
                  <c:v>02 Jan 2023, 03:00 </c:v>
                </c:pt>
                <c:pt idx="28">
                  <c:v>02 Jan 2023, 04:00 </c:v>
                </c:pt>
                <c:pt idx="29">
                  <c:v>02 Jan 2023, 05:00 </c:v>
                </c:pt>
                <c:pt idx="30">
                  <c:v>02 Jan 2023, 06:00 </c:v>
                </c:pt>
                <c:pt idx="31">
                  <c:v>02 Jan 2023, 07:00 </c:v>
                </c:pt>
                <c:pt idx="32">
                  <c:v>02 Jan 2023, 08:00 </c:v>
                </c:pt>
                <c:pt idx="33">
                  <c:v>02 Jan 2023, 09:00 </c:v>
                </c:pt>
                <c:pt idx="34">
                  <c:v>02 Jan 2023, 10:00 </c:v>
                </c:pt>
                <c:pt idx="35">
                  <c:v>02 Jan 2023, 11:00 </c:v>
                </c:pt>
                <c:pt idx="36">
                  <c:v>02 Jan 2023, 12:00 </c:v>
                </c:pt>
                <c:pt idx="37">
                  <c:v>02 Jan 2023, 13:00 </c:v>
                </c:pt>
                <c:pt idx="38">
                  <c:v>02 Jan 2023, 14:00 </c:v>
                </c:pt>
                <c:pt idx="39">
                  <c:v>02 Jan 2023, 15:00 </c:v>
                </c:pt>
                <c:pt idx="40">
                  <c:v>02 Jan 2023, 16:00 </c:v>
                </c:pt>
                <c:pt idx="41">
                  <c:v>02 Jan 2023, 17:00 </c:v>
                </c:pt>
                <c:pt idx="42">
                  <c:v>02 Jan 2023, 18:00 </c:v>
                </c:pt>
                <c:pt idx="43">
                  <c:v>02 Jan 2023, 19:00 </c:v>
                </c:pt>
                <c:pt idx="44">
                  <c:v>02 Jan 2023, 20:00 </c:v>
                </c:pt>
                <c:pt idx="45">
                  <c:v>02 Jan 2023, 21:00 </c:v>
                </c:pt>
                <c:pt idx="46">
                  <c:v>02 Jan 2023, 22:00 </c:v>
                </c:pt>
                <c:pt idx="47">
                  <c:v>02 Jan 2023, 23:00 </c:v>
                </c:pt>
                <c:pt idx="48">
                  <c:v>02 Jan 2023, 24:00 </c:v>
                </c:pt>
              </c:strCache>
            </c:strRef>
          </c:xVal>
          <c:yVal>
            <c:numRef>
              <c:f>'Hidrogramas HMS'!$N$6:$N$54</c:f>
              <c:numCache>
                <c:formatCode>General</c:formatCode>
                <c:ptCount val="49"/>
                <c:pt idx="0">
                  <c:v>0</c:v>
                </c:pt>
                <c:pt idx="1">
                  <c:v>4.0000000000000001E-3</c:v>
                </c:pt>
                <c:pt idx="2">
                  <c:v>6.0000000000000001E-3</c:v>
                </c:pt>
                <c:pt idx="3">
                  <c:v>1.4E-2</c:v>
                </c:pt>
                <c:pt idx="4">
                  <c:v>9.9000000000000005E-2</c:v>
                </c:pt>
                <c:pt idx="5">
                  <c:v>0.379</c:v>
                </c:pt>
                <c:pt idx="6">
                  <c:v>1.581</c:v>
                </c:pt>
                <c:pt idx="7">
                  <c:v>4.1319999999999997</c:v>
                </c:pt>
                <c:pt idx="8">
                  <c:v>7.86</c:v>
                </c:pt>
                <c:pt idx="9">
                  <c:v>12.000999999999999</c:v>
                </c:pt>
                <c:pt idx="10">
                  <c:v>15.917</c:v>
                </c:pt>
                <c:pt idx="11">
                  <c:v>19.138000000000002</c:v>
                </c:pt>
                <c:pt idx="12">
                  <c:v>20.81</c:v>
                </c:pt>
                <c:pt idx="13">
                  <c:v>20.568999999999999</c:v>
                </c:pt>
                <c:pt idx="14">
                  <c:v>19.495999999999999</c:v>
                </c:pt>
                <c:pt idx="15">
                  <c:v>17.367999999999999</c:v>
                </c:pt>
                <c:pt idx="16">
                  <c:v>14.6</c:v>
                </c:pt>
                <c:pt idx="17">
                  <c:v>12.305999999999999</c:v>
                </c:pt>
                <c:pt idx="18">
                  <c:v>10.241</c:v>
                </c:pt>
                <c:pt idx="19">
                  <c:v>8.65</c:v>
                </c:pt>
                <c:pt idx="20">
                  <c:v>7.0880000000000001</c:v>
                </c:pt>
                <c:pt idx="21">
                  <c:v>5.6710000000000003</c:v>
                </c:pt>
                <c:pt idx="22">
                  <c:v>4.6900000000000004</c:v>
                </c:pt>
                <c:pt idx="23">
                  <c:v>4.0609999999999999</c:v>
                </c:pt>
                <c:pt idx="24">
                  <c:v>3.66</c:v>
                </c:pt>
                <c:pt idx="25">
                  <c:v>2.7130000000000001</c:v>
                </c:pt>
                <c:pt idx="26">
                  <c:v>1.7470000000000001</c:v>
                </c:pt>
                <c:pt idx="27">
                  <c:v>1.123</c:v>
                </c:pt>
                <c:pt idx="28">
                  <c:v>0.72199999999999998</c:v>
                </c:pt>
                <c:pt idx="29">
                  <c:v>0.46400000000000002</c:v>
                </c:pt>
                <c:pt idx="30">
                  <c:v>0.29799999999999999</c:v>
                </c:pt>
                <c:pt idx="31">
                  <c:v>0.192</c:v>
                </c:pt>
                <c:pt idx="32">
                  <c:v>0.123</c:v>
                </c:pt>
                <c:pt idx="33">
                  <c:v>7.9000000000000001E-2</c:v>
                </c:pt>
                <c:pt idx="34">
                  <c:v>5.0999999999999997E-2</c:v>
                </c:pt>
                <c:pt idx="35">
                  <c:v>3.3000000000000002E-2</c:v>
                </c:pt>
                <c:pt idx="36">
                  <c:v>2.1000000000000001E-2</c:v>
                </c:pt>
                <c:pt idx="37">
                  <c:v>1.4E-2</c:v>
                </c:pt>
                <c:pt idx="38">
                  <c:v>8.9999999999999993E-3</c:v>
                </c:pt>
                <c:pt idx="39">
                  <c:v>6.0000000000000001E-3</c:v>
                </c:pt>
                <c:pt idx="40">
                  <c:v>4.0000000000000001E-3</c:v>
                </c:pt>
                <c:pt idx="41">
                  <c:v>2E-3</c:v>
                </c:pt>
                <c:pt idx="42">
                  <c:v>1E-3</c:v>
                </c:pt>
                <c:pt idx="43">
                  <c:v>1E-3</c:v>
                </c:pt>
                <c:pt idx="44">
                  <c:v>1E-3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4-0F27-422D-A781-CB0DF649758F}"/>
            </c:ext>
          </c:extLst>
        </c:ser>
        <c:ser>
          <c:idx val="8"/>
          <c:order val="8"/>
          <c:tx>
            <c:v>CN7</c:v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xVal>
            <c:strRef>
              <c:f>'Hidrogramas HMS'!$B$6:$B$54</c:f>
              <c:strCache>
                <c:ptCount val="49"/>
                <c:pt idx="0">
                  <c:v>31 Dec 2022, 24:00 </c:v>
                </c:pt>
                <c:pt idx="1">
                  <c:v>01 Jan 2023, 01:00 </c:v>
                </c:pt>
                <c:pt idx="2">
                  <c:v>01 Jan 2023, 02:00 </c:v>
                </c:pt>
                <c:pt idx="3">
                  <c:v>01 Jan 2023, 03:00 </c:v>
                </c:pt>
                <c:pt idx="4">
                  <c:v>01 Jan 2023, 04:00 </c:v>
                </c:pt>
                <c:pt idx="5">
                  <c:v>01 Jan 2023, 05:00 </c:v>
                </c:pt>
                <c:pt idx="6">
                  <c:v>01 Jan 2023, 06:00 </c:v>
                </c:pt>
                <c:pt idx="7">
                  <c:v>01 Jan 2023, 07:00 </c:v>
                </c:pt>
                <c:pt idx="8">
                  <c:v>01 Jan 2023, 08:00 </c:v>
                </c:pt>
                <c:pt idx="9">
                  <c:v>01 Jan 2023, 09:00 </c:v>
                </c:pt>
                <c:pt idx="10">
                  <c:v>01 Jan 2023, 10:00 </c:v>
                </c:pt>
                <c:pt idx="11">
                  <c:v>01 Jan 2023, 11:00 </c:v>
                </c:pt>
                <c:pt idx="12">
                  <c:v>01 Jan 2023, 12:00 </c:v>
                </c:pt>
                <c:pt idx="13">
                  <c:v>01 Jan 2023, 13:00 </c:v>
                </c:pt>
                <c:pt idx="14">
                  <c:v>01 Jan 2023, 14:00 </c:v>
                </c:pt>
                <c:pt idx="15">
                  <c:v>01 Jan 2023, 15:00 </c:v>
                </c:pt>
                <c:pt idx="16">
                  <c:v>01 Jan 2023, 16:00 </c:v>
                </c:pt>
                <c:pt idx="17">
                  <c:v>01 Jan 2023, 17:00 </c:v>
                </c:pt>
                <c:pt idx="18">
                  <c:v>01 Jan 2023, 18:00 </c:v>
                </c:pt>
                <c:pt idx="19">
                  <c:v>01 Jan 2023, 19:00 </c:v>
                </c:pt>
                <c:pt idx="20">
                  <c:v>01 Jan 2023, 20:00 </c:v>
                </c:pt>
                <c:pt idx="21">
                  <c:v>01 Jan 2023, 21:00 </c:v>
                </c:pt>
                <c:pt idx="22">
                  <c:v>01 Jan 2023, 22:00 </c:v>
                </c:pt>
                <c:pt idx="23">
                  <c:v>01 Jan 2023, 23:00 </c:v>
                </c:pt>
                <c:pt idx="24">
                  <c:v>01 Jan 2023, 24:00 </c:v>
                </c:pt>
                <c:pt idx="25">
                  <c:v>02 Jan 2023, 01:00 </c:v>
                </c:pt>
                <c:pt idx="26">
                  <c:v>02 Jan 2023, 02:00 </c:v>
                </c:pt>
                <c:pt idx="27">
                  <c:v>02 Jan 2023, 03:00 </c:v>
                </c:pt>
                <c:pt idx="28">
                  <c:v>02 Jan 2023, 04:00 </c:v>
                </c:pt>
                <c:pt idx="29">
                  <c:v>02 Jan 2023, 05:00 </c:v>
                </c:pt>
                <c:pt idx="30">
                  <c:v>02 Jan 2023, 06:00 </c:v>
                </c:pt>
                <c:pt idx="31">
                  <c:v>02 Jan 2023, 07:00 </c:v>
                </c:pt>
                <c:pt idx="32">
                  <c:v>02 Jan 2023, 08:00 </c:v>
                </c:pt>
                <c:pt idx="33">
                  <c:v>02 Jan 2023, 09:00 </c:v>
                </c:pt>
                <c:pt idx="34">
                  <c:v>02 Jan 2023, 10:00 </c:v>
                </c:pt>
                <c:pt idx="35">
                  <c:v>02 Jan 2023, 11:00 </c:v>
                </c:pt>
                <c:pt idx="36">
                  <c:v>02 Jan 2023, 12:00 </c:v>
                </c:pt>
                <c:pt idx="37">
                  <c:v>02 Jan 2023, 13:00 </c:v>
                </c:pt>
                <c:pt idx="38">
                  <c:v>02 Jan 2023, 14:00 </c:v>
                </c:pt>
                <c:pt idx="39">
                  <c:v>02 Jan 2023, 15:00 </c:v>
                </c:pt>
                <c:pt idx="40">
                  <c:v>02 Jan 2023, 16:00 </c:v>
                </c:pt>
                <c:pt idx="41">
                  <c:v>02 Jan 2023, 17:00 </c:v>
                </c:pt>
                <c:pt idx="42">
                  <c:v>02 Jan 2023, 18:00 </c:v>
                </c:pt>
                <c:pt idx="43">
                  <c:v>02 Jan 2023, 19:00 </c:v>
                </c:pt>
                <c:pt idx="44">
                  <c:v>02 Jan 2023, 20:00 </c:v>
                </c:pt>
                <c:pt idx="45">
                  <c:v>02 Jan 2023, 21:00 </c:v>
                </c:pt>
                <c:pt idx="46">
                  <c:v>02 Jan 2023, 22:00 </c:v>
                </c:pt>
                <c:pt idx="47">
                  <c:v>02 Jan 2023, 23:00 </c:v>
                </c:pt>
                <c:pt idx="48">
                  <c:v>02 Jan 2023, 24:00 </c:v>
                </c:pt>
              </c:strCache>
            </c:strRef>
          </c:xVal>
          <c:yVal>
            <c:numRef>
              <c:f>'Hidrogramas HMS'!$S$6:$S$54</c:f>
              <c:numCache>
                <c:formatCode>General</c:formatCode>
                <c:ptCount val="49"/>
                <c:pt idx="0">
                  <c:v>0</c:v>
                </c:pt>
                <c:pt idx="1">
                  <c:v>0.01</c:v>
                </c:pt>
                <c:pt idx="2">
                  <c:v>0.03</c:v>
                </c:pt>
                <c:pt idx="3">
                  <c:v>0.1</c:v>
                </c:pt>
                <c:pt idx="4">
                  <c:v>0.62</c:v>
                </c:pt>
                <c:pt idx="5">
                  <c:v>2.42</c:v>
                </c:pt>
                <c:pt idx="6">
                  <c:v>8.6300000000000008</c:v>
                </c:pt>
                <c:pt idx="7">
                  <c:v>22.7</c:v>
                </c:pt>
                <c:pt idx="8">
                  <c:v>44.03</c:v>
                </c:pt>
                <c:pt idx="9">
                  <c:v>68.930000000000007</c:v>
                </c:pt>
                <c:pt idx="10">
                  <c:v>93.45</c:v>
                </c:pt>
                <c:pt idx="11">
                  <c:v>114.75</c:v>
                </c:pt>
                <c:pt idx="12">
                  <c:v>128.88</c:v>
                </c:pt>
                <c:pt idx="13">
                  <c:v>132.52000000000001</c:v>
                </c:pt>
                <c:pt idx="14">
                  <c:v>128.63999999999999</c:v>
                </c:pt>
                <c:pt idx="15">
                  <c:v>119.09</c:v>
                </c:pt>
                <c:pt idx="16">
                  <c:v>104.45</c:v>
                </c:pt>
                <c:pt idx="17">
                  <c:v>89.75</c:v>
                </c:pt>
                <c:pt idx="18">
                  <c:v>76.75</c:v>
                </c:pt>
                <c:pt idx="19">
                  <c:v>65.62</c:v>
                </c:pt>
                <c:pt idx="20">
                  <c:v>55.65</c:v>
                </c:pt>
                <c:pt idx="21">
                  <c:v>46.07</c:v>
                </c:pt>
                <c:pt idx="22">
                  <c:v>38.39</c:v>
                </c:pt>
                <c:pt idx="23">
                  <c:v>32.96</c:v>
                </c:pt>
                <c:pt idx="24">
                  <c:v>29.18</c:v>
                </c:pt>
                <c:pt idx="25">
                  <c:v>24.13</c:v>
                </c:pt>
                <c:pt idx="26">
                  <c:v>17.72</c:v>
                </c:pt>
                <c:pt idx="27">
                  <c:v>12.62</c:v>
                </c:pt>
                <c:pt idx="28">
                  <c:v>9.08</c:v>
                </c:pt>
                <c:pt idx="29">
                  <c:v>6.61</c:v>
                </c:pt>
                <c:pt idx="30">
                  <c:v>4.8600000000000003</c:v>
                </c:pt>
                <c:pt idx="31">
                  <c:v>3.6</c:v>
                </c:pt>
                <c:pt idx="32">
                  <c:v>2.69</c:v>
                </c:pt>
                <c:pt idx="33">
                  <c:v>2.0299999999999998</c:v>
                </c:pt>
                <c:pt idx="34">
                  <c:v>1.54</c:v>
                </c:pt>
                <c:pt idx="35">
                  <c:v>1.17</c:v>
                </c:pt>
                <c:pt idx="36">
                  <c:v>0.9</c:v>
                </c:pt>
                <c:pt idx="37">
                  <c:v>0.69</c:v>
                </c:pt>
                <c:pt idx="38">
                  <c:v>0.53</c:v>
                </c:pt>
                <c:pt idx="39">
                  <c:v>0.41</c:v>
                </c:pt>
                <c:pt idx="40">
                  <c:v>0.32</c:v>
                </c:pt>
                <c:pt idx="41">
                  <c:v>0.24</c:v>
                </c:pt>
                <c:pt idx="42">
                  <c:v>0.19</c:v>
                </c:pt>
                <c:pt idx="43">
                  <c:v>0.15</c:v>
                </c:pt>
                <c:pt idx="44">
                  <c:v>0.11</c:v>
                </c:pt>
                <c:pt idx="45">
                  <c:v>0.09</c:v>
                </c:pt>
                <c:pt idx="46">
                  <c:v>7.0000000000000007E-2</c:v>
                </c:pt>
                <c:pt idx="47">
                  <c:v>0.05</c:v>
                </c:pt>
                <c:pt idx="48">
                  <c:v>0.04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5-0F27-422D-A781-CB0DF649758F}"/>
            </c:ext>
          </c:extLst>
        </c:ser>
        <c:ser>
          <c:idx val="9"/>
          <c:order val="9"/>
          <c:spPr>
            <a:ln>
              <a:solidFill>
                <a:schemeClr val="accent2"/>
              </a:solidFill>
            </a:ln>
          </c:spPr>
          <c:marker>
            <c:symbol val="none"/>
          </c:marker>
          <c:xVal>
            <c:strRef>
              <c:f>'Hidrogramas HMS'!$B$6:$B$54</c:f>
              <c:strCache>
                <c:ptCount val="49"/>
                <c:pt idx="0">
                  <c:v>31 Dec 2022, 24:00 </c:v>
                </c:pt>
                <c:pt idx="1">
                  <c:v>01 Jan 2023, 01:00 </c:v>
                </c:pt>
                <c:pt idx="2">
                  <c:v>01 Jan 2023, 02:00 </c:v>
                </c:pt>
                <c:pt idx="3">
                  <c:v>01 Jan 2023, 03:00 </c:v>
                </c:pt>
                <c:pt idx="4">
                  <c:v>01 Jan 2023, 04:00 </c:v>
                </c:pt>
                <c:pt idx="5">
                  <c:v>01 Jan 2023, 05:00 </c:v>
                </c:pt>
                <c:pt idx="6">
                  <c:v>01 Jan 2023, 06:00 </c:v>
                </c:pt>
                <c:pt idx="7">
                  <c:v>01 Jan 2023, 07:00 </c:v>
                </c:pt>
                <c:pt idx="8">
                  <c:v>01 Jan 2023, 08:00 </c:v>
                </c:pt>
                <c:pt idx="9">
                  <c:v>01 Jan 2023, 09:00 </c:v>
                </c:pt>
                <c:pt idx="10">
                  <c:v>01 Jan 2023, 10:00 </c:v>
                </c:pt>
                <c:pt idx="11">
                  <c:v>01 Jan 2023, 11:00 </c:v>
                </c:pt>
                <c:pt idx="12">
                  <c:v>01 Jan 2023, 12:00 </c:v>
                </c:pt>
                <c:pt idx="13">
                  <c:v>01 Jan 2023, 13:00 </c:v>
                </c:pt>
                <c:pt idx="14">
                  <c:v>01 Jan 2023, 14:00 </c:v>
                </c:pt>
                <c:pt idx="15">
                  <c:v>01 Jan 2023, 15:00 </c:v>
                </c:pt>
                <c:pt idx="16">
                  <c:v>01 Jan 2023, 16:00 </c:v>
                </c:pt>
                <c:pt idx="17">
                  <c:v>01 Jan 2023, 17:00 </c:v>
                </c:pt>
                <c:pt idx="18">
                  <c:v>01 Jan 2023, 18:00 </c:v>
                </c:pt>
                <c:pt idx="19">
                  <c:v>01 Jan 2023, 19:00 </c:v>
                </c:pt>
                <c:pt idx="20">
                  <c:v>01 Jan 2023, 20:00 </c:v>
                </c:pt>
                <c:pt idx="21">
                  <c:v>01 Jan 2023, 21:00 </c:v>
                </c:pt>
                <c:pt idx="22">
                  <c:v>01 Jan 2023, 22:00 </c:v>
                </c:pt>
                <c:pt idx="23">
                  <c:v>01 Jan 2023, 23:00 </c:v>
                </c:pt>
                <c:pt idx="24">
                  <c:v>01 Jan 2023, 24:00 </c:v>
                </c:pt>
                <c:pt idx="25">
                  <c:v>02 Jan 2023, 01:00 </c:v>
                </c:pt>
                <c:pt idx="26">
                  <c:v>02 Jan 2023, 02:00 </c:v>
                </c:pt>
                <c:pt idx="27">
                  <c:v>02 Jan 2023, 03:00 </c:v>
                </c:pt>
                <c:pt idx="28">
                  <c:v>02 Jan 2023, 04:00 </c:v>
                </c:pt>
                <c:pt idx="29">
                  <c:v>02 Jan 2023, 05:00 </c:v>
                </c:pt>
                <c:pt idx="30">
                  <c:v>02 Jan 2023, 06:00 </c:v>
                </c:pt>
                <c:pt idx="31">
                  <c:v>02 Jan 2023, 07:00 </c:v>
                </c:pt>
                <c:pt idx="32">
                  <c:v>02 Jan 2023, 08:00 </c:v>
                </c:pt>
                <c:pt idx="33">
                  <c:v>02 Jan 2023, 09:00 </c:v>
                </c:pt>
                <c:pt idx="34">
                  <c:v>02 Jan 2023, 10:00 </c:v>
                </c:pt>
                <c:pt idx="35">
                  <c:v>02 Jan 2023, 11:00 </c:v>
                </c:pt>
                <c:pt idx="36">
                  <c:v>02 Jan 2023, 12:00 </c:v>
                </c:pt>
                <c:pt idx="37">
                  <c:v>02 Jan 2023, 13:00 </c:v>
                </c:pt>
                <c:pt idx="38">
                  <c:v>02 Jan 2023, 14:00 </c:v>
                </c:pt>
                <c:pt idx="39">
                  <c:v>02 Jan 2023, 15:00 </c:v>
                </c:pt>
                <c:pt idx="40">
                  <c:v>02 Jan 2023, 16:00 </c:v>
                </c:pt>
                <c:pt idx="41">
                  <c:v>02 Jan 2023, 17:00 </c:v>
                </c:pt>
                <c:pt idx="42">
                  <c:v>02 Jan 2023, 18:00 </c:v>
                </c:pt>
                <c:pt idx="43">
                  <c:v>02 Jan 2023, 19:00 </c:v>
                </c:pt>
                <c:pt idx="44">
                  <c:v>02 Jan 2023, 20:00 </c:v>
                </c:pt>
                <c:pt idx="45">
                  <c:v>02 Jan 2023, 21:00 </c:v>
                </c:pt>
                <c:pt idx="46">
                  <c:v>02 Jan 2023, 22:00 </c:v>
                </c:pt>
                <c:pt idx="47">
                  <c:v>02 Jan 2023, 23:00 </c:v>
                </c:pt>
                <c:pt idx="48">
                  <c:v>02 Jan 2023, 24:00 </c:v>
                </c:pt>
              </c:strCache>
            </c:strRef>
          </c:xVal>
          <c:yVal>
            <c:numRef>
              <c:f>'Hidrogramas HMS'!$T$6:$T$54</c:f>
              <c:numCache>
                <c:formatCode>General</c:formatCode>
                <c:ptCount val="49"/>
                <c:pt idx="0">
                  <c:v>0</c:v>
                </c:pt>
                <c:pt idx="1">
                  <c:v>6.0000000000000001E-3</c:v>
                </c:pt>
                <c:pt idx="2">
                  <c:v>1.7000000000000001E-2</c:v>
                </c:pt>
                <c:pt idx="3">
                  <c:v>5.5E-2</c:v>
                </c:pt>
                <c:pt idx="4">
                  <c:v>0.30099999999999999</c:v>
                </c:pt>
                <c:pt idx="5">
                  <c:v>1.1719999999999999</c:v>
                </c:pt>
                <c:pt idx="6">
                  <c:v>4.0579999999999998</c:v>
                </c:pt>
                <c:pt idx="7">
                  <c:v>10.74</c:v>
                </c:pt>
                <c:pt idx="8">
                  <c:v>21.163</c:v>
                </c:pt>
                <c:pt idx="9">
                  <c:v>33.475000000000001</c:v>
                </c:pt>
                <c:pt idx="10">
                  <c:v>45.521000000000001</c:v>
                </c:pt>
                <c:pt idx="11">
                  <c:v>55.786000000000001</c:v>
                </c:pt>
                <c:pt idx="12">
                  <c:v>62.442</c:v>
                </c:pt>
                <c:pt idx="13">
                  <c:v>63.71</c:v>
                </c:pt>
                <c:pt idx="14">
                  <c:v>60.790999999999997</c:v>
                </c:pt>
                <c:pt idx="15">
                  <c:v>55.290999999999997</c:v>
                </c:pt>
                <c:pt idx="16">
                  <c:v>47.356000000000002</c:v>
                </c:pt>
                <c:pt idx="17">
                  <c:v>39.353999999999999</c:v>
                </c:pt>
                <c:pt idx="18">
                  <c:v>32.691000000000003</c:v>
                </c:pt>
                <c:pt idx="19">
                  <c:v>27.164000000000001</c:v>
                </c:pt>
                <c:pt idx="20">
                  <c:v>22.524000000000001</c:v>
                </c:pt>
                <c:pt idx="21">
                  <c:v>18.12</c:v>
                </c:pt>
                <c:pt idx="22">
                  <c:v>14.618</c:v>
                </c:pt>
                <c:pt idx="23">
                  <c:v>12.336</c:v>
                </c:pt>
                <c:pt idx="24">
                  <c:v>10.923999999999999</c:v>
                </c:pt>
                <c:pt idx="25">
                  <c:v>9.0389999999999997</c:v>
                </c:pt>
                <c:pt idx="26">
                  <c:v>6.1790000000000003</c:v>
                </c:pt>
                <c:pt idx="27">
                  <c:v>3.8450000000000002</c:v>
                </c:pt>
                <c:pt idx="28">
                  <c:v>2.3919999999999999</c:v>
                </c:pt>
                <c:pt idx="29">
                  <c:v>1.488</c:v>
                </c:pt>
                <c:pt idx="30">
                  <c:v>0.92600000000000005</c:v>
                </c:pt>
                <c:pt idx="31">
                  <c:v>0.57599999999999996</c:v>
                </c:pt>
                <c:pt idx="32">
                  <c:v>0.35799999999999998</c:v>
                </c:pt>
                <c:pt idx="33">
                  <c:v>0.223</c:v>
                </c:pt>
                <c:pt idx="34">
                  <c:v>0.13900000000000001</c:v>
                </c:pt>
                <c:pt idx="35">
                  <c:v>8.5999999999999993E-2</c:v>
                </c:pt>
                <c:pt idx="36">
                  <c:v>5.3999999999999999E-2</c:v>
                </c:pt>
                <c:pt idx="37">
                  <c:v>3.3000000000000002E-2</c:v>
                </c:pt>
                <c:pt idx="38">
                  <c:v>2.1000000000000001E-2</c:v>
                </c:pt>
                <c:pt idx="39">
                  <c:v>1.2999999999999999E-2</c:v>
                </c:pt>
                <c:pt idx="40">
                  <c:v>8.0000000000000002E-3</c:v>
                </c:pt>
                <c:pt idx="41">
                  <c:v>5.0000000000000001E-3</c:v>
                </c:pt>
                <c:pt idx="42">
                  <c:v>3.0000000000000001E-3</c:v>
                </c:pt>
                <c:pt idx="43">
                  <c:v>2E-3</c:v>
                </c:pt>
                <c:pt idx="44">
                  <c:v>1E-3</c:v>
                </c:pt>
                <c:pt idx="45">
                  <c:v>1E-3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6-0F27-422D-A781-CB0DF649758F}"/>
            </c:ext>
          </c:extLst>
        </c:ser>
        <c:ser>
          <c:idx val="10"/>
          <c:order val="10"/>
          <c:spPr>
            <a:ln>
              <a:solidFill>
                <a:schemeClr val="accent2"/>
              </a:solidFill>
            </a:ln>
          </c:spPr>
          <c:marker>
            <c:symbol val="none"/>
          </c:marker>
          <c:xVal>
            <c:strRef>
              <c:f>'Hidrogramas HMS'!$B$6:$B$54</c:f>
              <c:strCache>
                <c:ptCount val="49"/>
                <c:pt idx="0">
                  <c:v>31 Dec 2022, 24:00 </c:v>
                </c:pt>
                <c:pt idx="1">
                  <c:v>01 Jan 2023, 01:00 </c:v>
                </c:pt>
                <c:pt idx="2">
                  <c:v>01 Jan 2023, 02:00 </c:v>
                </c:pt>
                <c:pt idx="3">
                  <c:v>01 Jan 2023, 03:00 </c:v>
                </c:pt>
                <c:pt idx="4">
                  <c:v>01 Jan 2023, 04:00 </c:v>
                </c:pt>
                <c:pt idx="5">
                  <c:v>01 Jan 2023, 05:00 </c:v>
                </c:pt>
                <c:pt idx="6">
                  <c:v>01 Jan 2023, 06:00 </c:v>
                </c:pt>
                <c:pt idx="7">
                  <c:v>01 Jan 2023, 07:00 </c:v>
                </c:pt>
                <c:pt idx="8">
                  <c:v>01 Jan 2023, 08:00 </c:v>
                </c:pt>
                <c:pt idx="9">
                  <c:v>01 Jan 2023, 09:00 </c:v>
                </c:pt>
                <c:pt idx="10">
                  <c:v>01 Jan 2023, 10:00 </c:v>
                </c:pt>
                <c:pt idx="11">
                  <c:v>01 Jan 2023, 11:00 </c:v>
                </c:pt>
                <c:pt idx="12">
                  <c:v>01 Jan 2023, 12:00 </c:v>
                </c:pt>
                <c:pt idx="13">
                  <c:v>01 Jan 2023, 13:00 </c:v>
                </c:pt>
                <c:pt idx="14">
                  <c:v>01 Jan 2023, 14:00 </c:v>
                </c:pt>
                <c:pt idx="15">
                  <c:v>01 Jan 2023, 15:00 </c:v>
                </c:pt>
                <c:pt idx="16">
                  <c:v>01 Jan 2023, 16:00 </c:v>
                </c:pt>
                <c:pt idx="17">
                  <c:v>01 Jan 2023, 17:00 </c:v>
                </c:pt>
                <c:pt idx="18">
                  <c:v>01 Jan 2023, 18:00 </c:v>
                </c:pt>
                <c:pt idx="19">
                  <c:v>01 Jan 2023, 19:00 </c:v>
                </c:pt>
                <c:pt idx="20">
                  <c:v>01 Jan 2023, 20:00 </c:v>
                </c:pt>
                <c:pt idx="21">
                  <c:v>01 Jan 2023, 21:00 </c:v>
                </c:pt>
                <c:pt idx="22">
                  <c:v>01 Jan 2023, 22:00 </c:v>
                </c:pt>
                <c:pt idx="23">
                  <c:v>01 Jan 2023, 23:00 </c:v>
                </c:pt>
                <c:pt idx="24">
                  <c:v>01 Jan 2023, 24:00 </c:v>
                </c:pt>
                <c:pt idx="25">
                  <c:v>02 Jan 2023, 01:00 </c:v>
                </c:pt>
                <c:pt idx="26">
                  <c:v>02 Jan 2023, 02:00 </c:v>
                </c:pt>
                <c:pt idx="27">
                  <c:v>02 Jan 2023, 03:00 </c:v>
                </c:pt>
                <c:pt idx="28">
                  <c:v>02 Jan 2023, 04:00 </c:v>
                </c:pt>
                <c:pt idx="29">
                  <c:v>02 Jan 2023, 05:00 </c:v>
                </c:pt>
                <c:pt idx="30">
                  <c:v>02 Jan 2023, 06:00 </c:v>
                </c:pt>
                <c:pt idx="31">
                  <c:v>02 Jan 2023, 07:00 </c:v>
                </c:pt>
                <c:pt idx="32">
                  <c:v>02 Jan 2023, 08:00 </c:v>
                </c:pt>
                <c:pt idx="33">
                  <c:v>02 Jan 2023, 09:00 </c:v>
                </c:pt>
                <c:pt idx="34">
                  <c:v>02 Jan 2023, 10:00 </c:v>
                </c:pt>
                <c:pt idx="35">
                  <c:v>02 Jan 2023, 11:00 </c:v>
                </c:pt>
                <c:pt idx="36">
                  <c:v>02 Jan 2023, 12:00 </c:v>
                </c:pt>
                <c:pt idx="37">
                  <c:v>02 Jan 2023, 13:00 </c:v>
                </c:pt>
                <c:pt idx="38">
                  <c:v>02 Jan 2023, 14:00 </c:v>
                </c:pt>
                <c:pt idx="39">
                  <c:v>02 Jan 2023, 15:00 </c:v>
                </c:pt>
                <c:pt idx="40">
                  <c:v>02 Jan 2023, 16:00 </c:v>
                </c:pt>
                <c:pt idx="41">
                  <c:v>02 Jan 2023, 17:00 </c:v>
                </c:pt>
                <c:pt idx="42">
                  <c:v>02 Jan 2023, 18:00 </c:v>
                </c:pt>
                <c:pt idx="43">
                  <c:v>02 Jan 2023, 19:00 </c:v>
                </c:pt>
                <c:pt idx="44">
                  <c:v>02 Jan 2023, 20:00 </c:v>
                </c:pt>
                <c:pt idx="45">
                  <c:v>02 Jan 2023, 21:00 </c:v>
                </c:pt>
                <c:pt idx="46">
                  <c:v>02 Jan 2023, 22:00 </c:v>
                </c:pt>
                <c:pt idx="47">
                  <c:v>02 Jan 2023, 23:00 </c:v>
                </c:pt>
                <c:pt idx="48">
                  <c:v>02 Jan 2023, 24:00 </c:v>
                </c:pt>
              </c:strCache>
            </c:strRef>
          </c:xVal>
          <c:yVal>
            <c:numRef>
              <c:f>'Hidrogramas HMS'!$U$6:$U$54</c:f>
              <c:numCache>
                <c:formatCode>General</c:formatCode>
                <c:ptCount val="49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3.2000000000000001E-2</c:v>
                </c:pt>
                <c:pt idx="4">
                  <c:v>0.26900000000000002</c:v>
                </c:pt>
                <c:pt idx="5">
                  <c:v>1.0369999999999999</c:v>
                </c:pt>
                <c:pt idx="6">
                  <c:v>3.3940000000000001</c:v>
                </c:pt>
                <c:pt idx="7">
                  <c:v>8.423</c:v>
                </c:pt>
                <c:pt idx="8">
                  <c:v>15.72</c:v>
                </c:pt>
                <c:pt idx="9">
                  <c:v>24.206</c:v>
                </c:pt>
                <c:pt idx="10">
                  <c:v>32.756</c:v>
                </c:pt>
                <c:pt idx="11">
                  <c:v>40.518999999999998</c:v>
                </c:pt>
                <c:pt idx="12">
                  <c:v>46.238999999999997</c:v>
                </c:pt>
                <c:pt idx="13">
                  <c:v>48.761000000000003</c:v>
                </c:pt>
                <c:pt idx="14">
                  <c:v>48.779000000000003</c:v>
                </c:pt>
                <c:pt idx="15">
                  <c:v>46.771000000000001</c:v>
                </c:pt>
                <c:pt idx="16">
                  <c:v>42.761000000000003</c:v>
                </c:pt>
                <c:pt idx="17">
                  <c:v>38.298000000000002</c:v>
                </c:pt>
                <c:pt idx="18">
                  <c:v>33.981000000000002</c:v>
                </c:pt>
                <c:pt idx="19">
                  <c:v>29.931999999999999</c:v>
                </c:pt>
                <c:pt idx="20">
                  <c:v>26.132999999999999</c:v>
                </c:pt>
                <c:pt idx="21">
                  <c:v>22.36</c:v>
                </c:pt>
                <c:pt idx="22">
                  <c:v>19.146000000000001</c:v>
                </c:pt>
                <c:pt idx="23">
                  <c:v>16.614999999999998</c:v>
                </c:pt>
                <c:pt idx="24">
                  <c:v>14.644</c:v>
                </c:pt>
                <c:pt idx="25">
                  <c:v>12.413</c:v>
                </c:pt>
                <c:pt idx="26">
                  <c:v>9.8170000000000002</c:v>
                </c:pt>
                <c:pt idx="27">
                  <c:v>7.66</c:v>
                </c:pt>
                <c:pt idx="28">
                  <c:v>5.976</c:v>
                </c:pt>
                <c:pt idx="29">
                  <c:v>4.6630000000000003</c:v>
                </c:pt>
                <c:pt idx="30">
                  <c:v>3.6379999999999999</c:v>
                </c:pt>
                <c:pt idx="31">
                  <c:v>2.8380000000000001</c:v>
                </c:pt>
                <c:pt idx="32">
                  <c:v>2.2149999999999999</c:v>
                </c:pt>
                <c:pt idx="33">
                  <c:v>1.728</c:v>
                </c:pt>
                <c:pt idx="34">
                  <c:v>1.3480000000000001</c:v>
                </c:pt>
                <c:pt idx="35">
                  <c:v>1.052</c:v>
                </c:pt>
                <c:pt idx="36">
                  <c:v>0.82099999999999995</c:v>
                </c:pt>
                <c:pt idx="37">
                  <c:v>0.64</c:v>
                </c:pt>
                <c:pt idx="38">
                  <c:v>0.5</c:v>
                </c:pt>
                <c:pt idx="39">
                  <c:v>0.39</c:v>
                </c:pt>
                <c:pt idx="40">
                  <c:v>0.30399999999999999</c:v>
                </c:pt>
                <c:pt idx="41">
                  <c:v>0.23699999999999999</c:v>
                </c:pt>
                <c:pt idx="42">
                  <c:v>0.185</c:v>
                </c:pt>
                <c:pt idx="43">
                  <c:v>0.14399999999999999</c:v>
                </c:pt>
                <c:pt idx="44">
                  <c:v>0.113</c:v>
                </c:pt>
                <c:pt idx="45">
                  <c:v>8.7999999999999995E-2</c:v>
                </c:pt>
                <c:pt idx="46">
                  <c:v>6.9000000000000006E-2</c:v>
                </c:pt>
                <c:pt idx="47">
                  <c:v>5.3999999999999999E-2</c:v>
                </c:pt>
                <c:pt idx="48">
                  <c:v>4.2000000000000003E-2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7-0F27-422D-A781-CB0DF649758F}"/>
            </c:ext>
          </c:extLst>
        </c:ser>
        <c:ser>
          <c:idx val="11"/>
          <c:order val="11"/>
          <c:spPr>
            <a:ln>
              <a:solidFill>
                <a:schemeClr val="accent2"/>
              </a:solidFill>
            </a:ln>
          </c:spPr>
          <c:marker>
            <c:symbol val="none"/>
          </c:marker>
          <c:xVal>
            <c:strRef>
              <c:f>'Hidrogramas HMS'!$B$6:$B$54</c:f>
              <c:strCache>
                <c:ptCount val="49"/>
                <c:pt idx="0">
                  <c:v>31 Dec 2022, 24:00 </c:v>
                </c:pt>
                <c:pt idx="1">
                  <c:v>01 Jan 2023, 01:00 </c:v>
                </c:pt>
                <c:pt idx="2">
                  <c:v>01 Jan 2023, 02:00 </c:v>
                </c:pt>
                <c:pt idx="3">
                  <c:v>01 Jan 2023, 03:00 </c:v>
                </c:pt>
                <c:pt idx="4">
                  <c:v>01 Jan 2023, 04:00 </c:v>
                </c:pt>
                <c:pt idx="5">
                  <c:v>01 Jan 2023, 05:00 </c:v>
                </c:pt>
                <c:pt idx="6">
                  <c:v>01 Jan 2023, 06:00 </c:v>
                </c:pt>
                <c:pt idx="7">
                  <c:v>01 Jan 2023, 07:00 </c:v>
                </c:pt>
                <c:pt idx="8">
                  <c:v>01 Jan 2023, 08:00 </c:v>
                </c:pt>
                <c:pt idx="9">
                  <c:v>01 Jan 2023, 09:00 </c:v>
                </c:pt>
                <c:pt idx="10">
                  <c:v>01 Jan 2023, 10:00 </c:v>
                </c:pt>
                <c:pt idx="11">
                  <c:v>01 Jan 2023, 11:00 </c:v>
                </c:pt>
                <c:pt idx="12">
                  <c:v>01 Jan 2023, 12:00 </c:v>
                </c:pt>
                <c:pt idx="13">
                  <c:v>01 Jan 2023, 13:00 </c:v>
                </c:pt>
                <c:pt idx="14">
                  <c:v>01 Jan 2023, 14:00 </c:v>
                </c:pt>
                <c:pt idx="15">
                  <c:v>01 Jan 2023, 15:00 </c:v>
                </c:pt>
                <c:pt idx="16">
                  <c:v>01 Jan 2023, 16:00 </c:v>
                </c:pt>
                <c:pt idx="17">
                  <c:v>01 Jan 2023, 17:00 </c:v>
                </c:pt>
                <c:pt idx="18">
                  <c:v>01 Jan 2023, 18:00 </c:v>
                </c:pt>
                <c:pt idx="19">
                  <c:v>01 Jan 2023, 19:00 </c:v>
                </c:pt>
                <c:pt idx="20">
                  <c:v>01 Jan 2023, 20:00 </c:v>
                </c:pt>
                <c:pt idx="21">
                  <c:v>01 Jan 2023, 21:00 </c:v>
                </c:pt>
                <c:pt idx="22">
                  <c:v>01 Jan 2023, 22:00 </c:v>
                </c:pt>
                <c:pt idx="23">
                  <c:v>01 Jan 2023, 23:00 </c:v>
                </c:pt>
                <c:pt idx="24">
                  <c:v>01 Jan 2023, 24:00 </c:v>
                </c:pt>
                <c:pt idx="25">
                  <c:v>02 Jan 2023, 01:00 </c:v>
                </c:pt>
                <c:pt idx="26">
                  <c:v>02 Jan 2023, 02:00 </c:v>
                </c:pt>
                <c:pt idx="27">
                  <c:v>02 Jan 2023, 03:00 </c:v>
                </c:pt>
                <c:pt idx="28">
                  <c:v>02 Jan 2023, 04:00 </c:v>
                </c:pt>
                <c:pt idx="29">
                  <c:v>02 Jan 2023, 05:00 </c:v>
                </c:pt>
                <c:pt idx="30">
                  <c:v>02 Jan 2023, 06:00 </c:v>
                </c:pt>
                <c:pt idx="31">
                  <c:v>02 Jan 2023, 07:00 </c:v>
                </c:pt>
                <c:pt idx="32">
                  <c:v>02 Jan 2023, 08:00 </c:v>
                </c:pt>
                <c:pt idx="33">
                  <c:v>02 Jan 2023, 09:00 </c:v>
                </c:pt>
                <c:pt idx="34">
                  <c:v>02 Jan 2023, 10:00 </c:v>
                </c:pt>
                <c:pt idx="35">
                  <c:v>02 Jan 2023, 11:00 </c:v>
                </c:pt>
                <c:pt idx="36">
                  <c:v>02 Jan 2023, 12:00 </c:v>
                </c:pt>
                <c:pt idx="37">
                  <c:v>02 Jan 2023, 13:00 </c:v>
                </c:pt>
                <c:pt idx="38">
                  <c:v>02 Jan 2023, 14:00 </c:v>
                </c:pt>
                <c:pt idx="39">
                  <c:v>02 Jan 2023, 15:00 </c:v>
                </c:pt>
                <c:pt idx="40">
                  <c:v>02 Jan 2023, 16:00 </c:v>
                </c:pt>
                <c:pt idx="41">
                  <c:v>02 Jan 2023, 17:00 </c:v>
                </c:pt>
                <c:pt idx="42">
                  <c:v>02 Jan 2023, 18:00 </c:v>
                </c:pt>
                <c:pt idx="43">
                  <c:v>02 Jan 2023, 19:00 </c:v>
                </c:pt>
                <c:pt idx="44">
                  <c:v>02 Jan 2023, 20:00 </c:v>
                </c:pt>
                <c:pt idx="45">
                  <c:v>02 Jan 2023, 21:00 </c:v>
                </c:pt>
                <c:pt idx="46">
                  <c:v>02 Jan 2023, 22:00 </c:v>
                </c:pt>
                <c:pt idx="47">
                  <c:v>02 Jan 2023, 23:00 </c:v>
                </c:pt>
                <c:pt idx="48">
                  <c:v>02 Jan 2023, 24:00 </c:v>
                </c:pt>
              </c:strCache>
            </c:strRef>
          </c:xVal>
          <c:yVal>
            <c:numRef>
              <c:f>'Hidrogramas HMS'!$V$6:$V$54</c:f>
              <c:numCache>
                <c:formatCode>General</c:formatCode>
                <c:ptCount val="49"/>
                <c:pt idx="0">
                  <c:v>0</c:v>
                </c:pt>
                <c:pt idx="1">
                  <c:v>4.0000000000000001E-3</c:v>
                </c:pt>
                <c:pt idx="2">
                  <c:v>7.0000000000000001E-3</c:v>
                </c:pt>
                <c:pt idx="3">
                  <c:v>1.2E-2</c:v>
                </c:pt>
                <c:pt idx="4">
                  <c:v>5.0999999999999997E-2</c:v>
                </c:pt>
                <c:pt idx="5">
                  <c:v>0.216</c:v>
                </c:pt>
                <c:pt idx="6">
                  <c:v>1.18</c:v>
                </c:pt>
                <c:pt idx="7">
                  <c:v>3.5369999999999999</c:v>
                </c:pt>
                <c:pt idx="8">
                  <c:v>7.149</c:v>
                </c:pt>
                <c:pt idx="9">
                  <c:v>11.247999999999999</c:v>
                </c:pt>
                <c:pt idx="10">
                  <c:v>15.173999999999999</c:v>
                </c:pt>
                <c:pt idx="11">
                  <c:v>18.442</c:v>
                </c:pt>
                <c:pt idx="12">
                  <c:v>20.193999999999999</c:v>
                </c:pt>
                <c:pt idx="13">
                  <c:v>20.052</c:v>
                </c:pt>
                <c:pt idx="14">
                  <c:v>19.067</c:v>
                </c:pt>
                <c:pt idx="15">
                  <c:v>17.027000000000001</c:v>
                </c:pt>
                <c:pt idx="16">
                  <c:v>14.337</c:v>
                </c:pt>
                <c:pt idx="17">
                  <c:v>12.099</c:v>
                </c:pt>
                <c:pt idx="18">
                  <c:v>10.081</c:v>
                </c:pt>
                <c:pt idx="19">
                  <c:v>8.5210000000000008</c:v>
                </c:pt>
                <c:pt idx="20">
                  <c:v>6.9889999999999999</c:v>
                </c:pt>
                <c:pt idx="21">
                  <c:v>5.5949999999999998</c:v>
                </c:pt>
                <c:pt idx="22">
                  <c:v>4.6289999999999996</c:v>
                </c:pt>
                <c:pt idx="23">
                  <c:v>4.01</c:v>
                </c:pt>
                <c:pt idx="24">
                  <c:v>3.6150000000000002</c:v>
                </c:pt>
                <c:pt idx="25">
                  <c:v>2.6819999999999999</c:v>
                </c:pt>
                <c:pt idx="26">
                  <c:v>1.728</c:v>
                </c:pt>
                <c:pt idx="27">
                  <c:v>1.111</c:v>
                </c:pt>
                <c:pt idx="28">
                  <c:v>0.71399999999999997</c:v>
                </c:pt>
                <c:pt idx="29">
                  <c:v>0.45900000000000002</c:v>
                </c:pt>
                <c:pt idx="30">
                  <c:v>0.29499999999999998</c:v>
                </c:pt>
                <c:pt idx="31">
                  <c:v>0.19</c:v>
                </c:pt>
                <c:pt idx="32">
                  <c:v>0.122</c:v>
                </c:pt>
                <c:pt idx="33">
                  <c:v>7.8E-2</c:v>
                </c:pt>
                <c:pt idx="34">
                  <c:v>0.05</c:v>
                </c:pt>
                <c:pt idx="35">
                  <c:v>3.2000000000000001E-2</c:v>
                </c:pt>
                <c:pt idx="36">
                  <c:v>2.1000000000000001E-2</c:v>
                </c:pt>
                <c:pt idx="37">
                  <c:v>1.2999999999999999E-2</c:v>
                </c:pt>
                <c:pt idx="38">
                  <c:v>8.9999999999999993E-3</c:v>
                </c:pt>
                <c:pt idx="39">
                  <c:v>6.0000000000000001E-3</c:v>
                </c:pt>
                <c:pt idx="40">
                  <c:v>4.0000000000000001E-3</c:v>
                </c:pt>
                <c:pt idx="41">
                  <c:v>2E-3</c:v>
                </c:pt>
                <c:pt idx="42">
                  <c:v>1E-3</c:v>
                </c:pt>
                <c:pt idx="43">
                  <c:v>1E-3</c:v>
                </c:pt>
                <c:pt idx="44">
                  <c:v>1E-3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8-0F27-422D-A781-CB0DF6497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0135368"/>
        <c:axId val="910134648"/>
      </c:scatterChart>
      <c:valAx>
        <c:axId val="9101353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/>
                </a:pPr>
                <a:r>
                  <a:rPr lang="pt-BR" sz="1400"/>
                  <a:t>Tempo (horas)</a:t>
                </a:r>
              </a:p>
            </c:rich>
          </c:tx>
          <c:overlay val="0"/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10134648"/>
        <c:crosses val="autoZero"/>
        <c:crossBetween val="midCat"/>
      </c:valAx>
      <c:valAx>
        <c:axId val="910134648"/>
        <c:scaling>
          <c:orientation val="minMax"/>
          <c:max val="14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400"/>
                </a:pPr>
                <a:r>
                  <a:rPr lang="pt-BR" sz="1400"/>
                  <a:t>Vazão (m³/s)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10135368"/>
        <c:crosses val="autoZero"/>
        <c:crossBetween val="midCat"/>
      </c:valAx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ayout>
        <c:manualLayout>
          <c:xMode val="edge"/>
          <c:yMode val="edge"/>
          <c:x val="0.89558775322013662"/>
          <c:y val="0.45188015078362115"/>
          <c:w val="0.10320342247666969"/>
          <c:h val="0.14574587127226379"/>
        </c:manualLayout>
      </c:layout>
      <c:overlay val="0"/>
      <c:txPr>
        <a:bodyPr/>
        <a:lstStyle/>
        <a:p>
          <a:pPr>
            <a:defRPr sz="1800"/>
          </a:pPr>
          <a:endParaRPr lang="pt-BR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Hidrograma Sub3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v>CN1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strRef>
              <c:f>'Hidrogramas HMS'!$B$6:$B$54</c:f>
              <c:strCache>
                <c:ptCount val="49"/>
                <c:pt idx="0">
                  <c:v>31 Dec 2022, 24:00 </c:v>
                </c:pt>
                <c:pt idx="1">
                  <c:v>01 Jan 2023, 01:00 </c:v>
                </c:pt>
                <c:pt idx="2">
                  <c:v>01 Jan 2023, 02:00 </c:v>
                </c:pt>
                <c:pt idx="3">
                  <c:v>01 Jan 2023, 03:00 </c:v>
                </c:pt>
                <c:pt idx="4">
                  <c:v>01 Jan 2023, 04:00 </c:v>
                </c:pt>
                <c:pt idx="5">
                  <c:v>01 Jan 2023, 05:00 </c:v>
                </c:pt>
                <c:pt idx="6">
                  <c:v>01 Jan 2023, 06:00 </c:v>
                </c:pt>
                <c:pt idx="7">
                  <c:v>01 Jan 2023, 07:00 </c:v>
                </c:pt>
                <c:pt idx="8">
                  <c:v>01 Jan 2023, 08:00 </c:v>
                </c:pt>
                <c:pt idx="9">
                  <c:v>01 Jan 2023, 09:00 </c:v>
                </c:pt>
                <c:pt idx="10">
                  <c:v>01 Jan 2023, 10:00 </c:v>
                </c:pt>
                <c:pt idx="11">
                  <c:v>01 Jan 2023, 11:00 </c:v>
                </c:pt>
                <c:pt idx="12">
                  <c:v>01 Jan 2023, 12:00 </c:v>
                </c:pt>
                <c:pt idx="13">
                  <c:v>01 Jan 2023, 13:00 </c:v>
                </c:pt>
                <c:pt idx="14">
                  <c:v>01 Jan 2023, 14:00 </c:v>
                </c:pt>
                <c:pt idx="15">
                  <c:v>01 Jan 2023, 15:00 </c:v>
                </c:pt>
                <c:pt idx="16">
                  <c:v>01 Jan 2023, 16:00 </c:v>
                </c:pt>
                <c:pt idx="17">
                  <c:v>01 Jan 2023, 17:00 </c:v>
                </c:pt>
                <c:pt idx="18">
                  <c:v>01 Jan 2023, 18:00 </c:v>
                </c:pt>
                <c:pt idx="19">
                  <c:v>01 Jan 2023, 19:00 </c:v>
                </c:pt>
                <c:pt idx="20">
                  <c:v>01 Jan 2023, 20:00 </c:v>
                </c:pt>
                <c:pt idx="21">
                  <c:v>01 Jan 2023, 21:00 </c:v>
                </c:pt>
                <c:pt idx="22">
                  <c:v>01 Jan 2023, 22:00 </c:v>
                </c:pt>
                <c:pt idx="23">
                  <c:v>01 Jan 2023, 23:00 </c:v>
                </c:pt>
                <c:pt idx="24">
                  <c:v>01 Jan 2023, 24:00 </c:v>
                </c:pt>
                <c:pt idx="25">
                  <c:v>02 Jan 2023, 01:00 </c:v>
                </c:pt>
                <c:pt idx="26">
                  <c:v>02 Jan 2023, 02:00 </c:v>
                </c:pt>
                <c:pt idx="27">
                  <c:v>02 Jan 2023, 03:00 </c:v>
                </c:pt>
                <c:pt idx="28">
                  <c:v>02 Jan 2023, 04:00 </c:v>
                </c:pt>
                <c:pt idx="29">
                  <c:v>02 Jan 2023, 05:00 </c:v>
                </c:pt>
                <c:pt idx="30">
                  <c:v>02 Jan 2023, 06:00 </c:v>
                </c:pt>
                <c:pt idx="31">
                  <c:v>02 Jan 2023, 07:00 </c:v>
                </c:pt>
                <c:pt idx="32">
                  <c:v>02 Jan 2023, 08:00 </c:v>
                </c:pt>
                <c:pt idx="33">
                  <c:v>02 Jan 2023, 09:00 </c:v>
                </c:pt>
                <c:pt idx="34">
                  <c:v>02 Jan 2023, 10:00 </c:v>
                </c:pt>
                <c:pt idx="35">
                  <c:v>02 Jan 2023, 11:00 </c:v>
                </c:pt>
                <c:pt idx="36">
                  <c:v>02 Jan 2023, 12:00 </c:v>
                </c:pt>
                <c:pt idx="37">
                  <c:v>02 Jan 2023, 13:00 </c:v>
                </c:pt>
                <c:pt idx="38">
                  <c:v>02 Jan 2023, 14:00 </c:v>
                </c:pt>
                <c:pt idx="39">
                  <c:v>02 Jan 2023, 15:00 </c:v>
                </c:pt>
                <c:pt idx="40">
                  <c:v>02 Jan 2023, 16:00 </c:v>
                </c:pt>
                <c:pt idx="41">
                  <c:v>02 Jan 2023, 17:00 </c:v>
                </c:pt>
                <c:pt idx="42">
                  <c:v>02 Jan 2023, 18:00 </c:v>
                </c:pt>
                <c:pt idx="43">
                  <c:v>02 Jan 2023, 19:00 </c:v>
                </c:pt>
                <c:pt idx="44">
                  <c:v>02 Jan 2023, 20:00 </c:v>
                </c:pt>
                <c:pt idx="45">
                  <c:v>02 Jan 2023, 21:00 </c:v>
                </c:pt>
                <c:pt idx="46">
                  <c:v>02 Jan 2023, 22:00 </c:v>
                </c:pt>
                <c:pt idx="47">
                  <c:v>02 Jan 2023, 23:00 </c:v>
                </c:pt>
                <c:pt idx="48">
                  <c:v>02 Jan 2023, 24:00 </c:v>
                </c:pt>
              </c:strCache>
            </c:strRef>
          </c:xVal>
          <c:yVal>
            <c:numRef>
              <c:f>'Hidrogramas HMS'!$E$6:$E$54</c:f>
              <c:numCache>
                <c:formatCode>General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1.9E-2</c:v>
                </c:pt>
                <c:pt idx="4">
                  <c:v>0.16</c:v>
                </c:pt>
                <c:pt idx="5">
                  <c:v>0.66300000000000003</c:v>
                </c:pt>
                <c:pt idx="6">
                  <c:v>2.5910000000000002</c:v>
                </c:pt>
                <c:pt idx="7">
                  <c:v>7.1689999999999996</c:v>
                </c:pt>
                <c:pt idx="8">
                  <c:v>14.188000000000001</c:v>
                </c:pt>
                <c:pt idx="9">
                  <c:v>22.550999999999998</c:v>
                </c:pt>
                <c:pt idx="10">
                  <c:v>31.100999999999999</c:v>
                </c:pt>
                <c:pt idx="11">
                  <c:v>38.948999999999998</c:v>
                </c:pt>
                <c:pt idx="12">
                  <c:v>44.805999999999997</c:v>
                </c:pt>
                <c:pt idx="13">
                  <c:v>47.497</c:v>
                </c:pt>
                <c:pt idx="14">
                  <c:v>47.695999999999998</c:v>
                </c:pt>
                <c:pt idx="15">
                  <c:v>45.853999999999999</c:v>
                </c:pt>
                <c:pt idx="16">
                  <c:v>41.999000000000002</c:v>
                </c:pt>
                <c:pt idx="17">
                  <c:v>37.673000000000002</c:v>
                </c:pt>
                <c:pt idx="18">
                  <c:v>33.468000000000004</c:v>
                </c:pt>
                <c:pt idx="19">
                  <c:v>29.513999999999999</c:v>
                </c:pt>
                <c:pt idx="20">
                  <c:v>25.791</c:v>
                </c:pt>
                <c:pt idx="21">
                  <c:v>22.082000000000001</c:v>
                </c:pt>
                <c:pt idx="22">
                  <c:v>18.920999999999999</c:v>
                </c:pt>
                <c:pt idx="23">
                  <c:v>16.431999999999999</c:v>
                </c:pt>
                <c:pt idx="24">
                  <c:v>14.494</c:v>
                </c:pt>
                <c:pt idx="25">
                  <c:v>12.289</c:v>
                </c:pt>
                <c:pt idx="26">
                  <c:v>9.718</c:v>
                </c:pt>
                <c:pt idx="27">
                  <c:v>7.5830000000000002</c:v>
                </c:pt>
                <c:pt idx="28">
                  <c:v>5.9160000000000004</c:v>
                </c:pt>
                <c:pt idx="29">
                  <c:v>4.6159999999999997</c:v>
                </c:pt>
                <c:pt idx="30">
                  <c:v>3.6019999999999999</c:v>
                </c:pt>
                <c:pt idx="31">
                  <c:v>2.81</c:v>
                </c:pt>
                <c:pt idx="32">
                  <c:v>2.1920000000000002</c:v>
                </c:pt>
                <c:pt idx="33">
                  <c:v>1.7110000000000001</c:v>
                </c:pt>
                <c:pt idx="34">
                  <c:v>1.335</c:v>
                </c:pt>
                <c:pt idx="35">
                  <c:v>1.0409999999999999</c:v>
                </c:pt>
                <c:pt idx="36">
                  <c:v>0.81200000000000006</c:v>
                </c:pt>
                <c:pt idx="37">
                  <c:v>0.63400000000000001</c:v>
                </c:pt>
                <c:pt idx="38">
                  <c:v>0.495</c:v>
                </c:pt>
                <c:pt idx="39">
                  <c:v>0.38600000000000001</c:v>
                </c:pt>
                <c:pt idx="40">
                  <c:v>0.30099999999999999</c:v>
                </c:pt>
                <c:pt idx="41">
                  <c:v>0.23499999999999999</c:v>
                </c:pt>
                <c:pt idx="42">
                  <c:v>0.183</c:v>
                </c:pt>
                <c:pt idx="43">
                  <c:v>0.14299999999999999</c:v>
                </c:pt>
                <c:pt idx="44">
                  <c:v>0.112</c:v>
                </c:pt>
                <c:pt idx="45">
                  <c:v>8.6999999999999994E-2</c:v>
                </c:pt>
                <c:pt idx="46">
                  <c:v>6.8000000000000005E-2</c:v>
                </c:pt>
                <c:pt idx="47">
                  <c:v>5.2999999999999999E-2</c:v>
                </c:pt>
                <c:pt idx="48">
                  <c:v>4.1000000000000002E-2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315-4C03-8731-A6CA4E7FC982}"/>
            </c:ext>
          </c:extLst>
        </c:ser>
        <c:ser>
          <c:idx val="5"/>
          <c:order val="1"/>
          <c:tx>
            <c:v>CN10</c:v>
          </c:tx>
          <c:marker>
            <c:symbol val="none"/>
          </c:marker>
          <c:xVal>
            <c:strRef>
              <c:f>'Hidrogramas HMS'!$B$6:$B$54</c:f>
              <c:strCache>
                <c:ptCount val="49"/>
                <c:pt idx="0">
                  <c:v>31 Dec 2022, 24:00 </c:v>
                </c:pt>
                <c:pt idx="1">
                  <c:v>01 Jan 2023, 01:00 </c:v>
                </c:pt>
                <c:pt idx="2">
                  <c:v>01 Jan 2023, 02:00 </c:v>
                </c:pt>
                <c:pt idx="3">
                  <c:v>01 Jan 2023, 03:00 </c:v>
                </c:pt>
                <c:pt idx="4">
                  <c:v>01 Jan 2023, 04:00 </c:v>
                </c:pt>
                <c:pt idx="5">
                  <c:v>01 Jan 2023, 05:00 </c:v>
                </c:pt>
                <c:pt idx="6">
                  <c:v>01 Jan 2023, 06:00 </c:v>
                </c:pt>
                <c:pt idx="7">
                  <c:v>01 Jan 2023, 07:00 </c:v>
                </c:pt>
                <c:pt idx="8">
                  <c:v>01 Jan 2023, 08:00 </c:v>
                </c:pt>
                <c:pt idx="9">
                  <c:v>01 Jan 2023, 09:00 </c:v>
                </c:pt>
                <c:pt idx="10">
                  <c:v>01 Jan 2023, 10:00 </c:v>
                </c:pt>
                <c:pt idx="11">
                  <c:v>01 Jan 2023, 11:00 </c:v>
                </c:pt>
                <c:pt idx="12">
                  <c:v>01 Jan 2023, 12:00 </c:v>
                </c:pt>
                <c:pt idx="13">
                  <c:v>01 Jan 2023, 13:00 </c:v>
                </c:pt>
                <c:pt idx="14">
                  <c:v>01 Jan 2023, 14:00 </c:v>
                </c:pt>
                <c:pt idx="15">
                  <c:v>01 Jan 2023, 15:00 </c:v>
                </c:pt>
                <c:pt idx="16">
                  <c:v>01 Jan 2023, 16:00 </c:v>
                </c:pt>
                <c:pt idx="17">
                  <c:v>01 Jan 2023, 17:00 </c:v>
                </c:pt>
                <c:pt idx="18">
                  <c:v>01 Jan 2023, 18:00 </c:v>
                </c:pt>
                <c:pt idx="19">
                  <c:v>01 Jan 2023, 19:00 </c:v>
                </c:pt>
                <c:pt idx="20">
                  <c:v>01 Jan 2023, 20:00 </c:v>
                </c:pt>
                <c:pt idx="21">
                  <c:v>01 Jan 2023, 21:00 </c:v>
                </c:pt>
                <c:pt idx="22">
                  <c:v>01 Jan 2023, 22:00 </c:v>
                </c:pt>
                <c:pt idx="23">
                  <c:v>01 Jan 2023, 23:00 </c:v>
                </c:pt>
                <c:pt idx="24">
                  <c:v>01 Jan 2023, 24:00 </c:v>
                </c:pt>
                <c:pt idx="25">
                  <c:v>02 Jan 2023, 01:00 </c:v>
                </c:pt>
                <c:pt idx="26">
                  <c:v>02 Jan 2023, 02:00 </c:v>
                </c:pt>
                <c:pt idx="27">
                  <c:v>02 Jan 2023, 03:00 </c:v>
                </c:pt>
                <c:pt idx="28">
                  <c:v>02 Jan 2023, 04:00 </c:v>
                </c:pt>
                <c:pt idx="29">
                  <c:v>02 Jan 2023, 05:00 </c:v>
                </c:pt>
                <c:pt idx="30">
                  <c:v>02 Jan 2023, 06:00 </c:v>
                </c:pt>
                <c:pt idx="31">
                  <c:v>02 Jan 2023, 07:00 </c:v>
                </c:pt>
                <c:pt idx="32">
                  <c:v>02 Jan 2023, 08:00 </c:v>
                </c:pt>
                <c:pt idx="33">
                  <c:v>02 Jan 2023, 09:00 </c:v>
                </c:pt>
                <c:pt idx="34">
                  <c:v>02 Jan 2023, 10:00 </c:v>
                </c:pt>
                <c:pt idx="35">
                  <c:v>02 Jan 2023, 11:00 </c:v>
                </c:pt>
                <c:pt idx="36">
                  <c:v>02 Jan 2023, 12:00 </c:v>
                </c:pt>
                <c:pt idx="37">
                  <c:v>02 Jan 2023, 13:00 </c:v>
                </c:pt>
                <c:pt idx="38">
                  <c:v>02 Jan 2023, 14:00 </c:v>
                </c:pt>
                <c:pt idx="39">
                  <c:v>02 Jan 2023, 15:00 </c:v>
                </c:pt>
                <c:pt idx="40">
                  <c:v>02 Jan 2023, 16:00 </c:v>
                </c:pt>
                <c:pt idx="41">
                  <c:v>02 Jan 2023, 17:00 </c:v>
                </c:pt>
                <c:pt idx="42">
                  <c:v>02 Jan 2023, 18:00 </c:v>
                </c:pt>
                <c:pt idx="43">
                  <c:v>02 Jan 2023, 19:00 </c:v>
                </c:pt>
                <c:pt idx="44">
                  <c:v>02 Jan 2023, 20:00 </c:v>
                </c:pt>
                <c:pt idx="45">
                  <c:v>02 Jan 2023, 21:00 </c:v>
                </c:pt>
                <c:pt idx="46">
                  <c:v>02 Jan 2023, 22:00 </c:v>
                </c:pt>
                <c:pt idx="47">
                  <c:v>02 Jan 2023, 23:00 </c:v>
                </c:pt>
                <c:pt idx="48">
                  <c:v>02 Jan 2023, 24:00 </c:v>
                </c:pt>
              </c:strCache>
            </c:strRef>
          </c:xVal>
          <c:yVal>
            <c:numRef>
              <c:f>'Hidrogramas HMS'!$M$6:$M$54</c:f>
              <c:numCache>
                <c:formatCode>General</c:formatCode>
                <c:ptCount val="49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3.5999999999999997E-2</c:v>
                </c:pt>
                <c:pt idx="4">
                  <c:v>0.308</c:v>
                </c:pt>
                <c:pt idx="5">
                  <c:v>1.1870000000000001</c:v>
                </c:pt>
                <c:pt idx="6">
                  <c:v>3.75</c:v>
                </c:pt>
                <c:pt idx="7">
                  <c:v>9.0660000000000007</c:v>
                </c:pt>
                <c:pt idx="8">
                  <c:v>16.600999999999999</c:v>
                </c:pt>
                <c:pt idx="9">
                  <c:v>25.242999999999999</c:v>
                </c:pt>
                <c:pt idx="10">
                  <c:v>33.869</c:v>
                </c:pt>
                <c:pt idx="11">
                  <c:v>41.645000000000003</c:v>
                </c:pt>
                <c:pt idx="12">
                  <c:v>47.326999999999998</c:v>
                </c:pt>
                <c:pt idx="13">
                  <c:v>49.765000000000001</c:v>
                </c:pt>
                <c:pt idx="14">
                  <c:v>49.677</c:v>
                </c:pt>
                <c:pt idx="15">
                  <c:v>47.558999999999997</c:v>
                </c:pt>
                <c:pt idx="16">
                  <c:v>43.433999999999997</c:v>
                </c:pt>
                <c:pt idx="17">
                  <c:v>38.865000000000002</c:v>
                </c:pt>
                <c:pt idx="18">
                  <c:v>34.457000000000001</c:v>
                </c:pt>
                <c:pt idx="19">
                  <c:v>30.331</c:v>
                </c:pt>
                <c:pt idx="20">
                  <c:v>26.466000000000001</c:v>
                </c:pt>
                <c:pt idx="21">
                  <c:v>22.635000000000002</c:v>
                </c:pt>
                <c:pt idx="22">
                  <c:v>19.373000000000001</c:v>
                </c:pt>
                <c:pt idx="23">
                  <c:v>16.803999999999998</c:v>
                </c:pt>
                <c:pt idx="24">
                  <c:v>14.803000000000001</c:v>
                </c:pt>
                <c:pt idx="25">
                  <c:v>12.545999999999999</c:v>
                </c:pt>
                <c:pt idx="26">
                  <c:v>9.9220000000000006</c:v>
                </c:pt>
                <c:pt idx="27">
                  <c:v>7.742</c:v>
                </c:pt>
                <c:pt idx="28">
                  <c:v>6.04</c:v>
                </c:pt>
                <c:pt idx="29">
                  <c:v>4.7130000000000001</c:v>
                </c:pt>
                <c:pt idx="30">
                  <c:v>3.677</c:v>
                </c:pt>
                <c:pt idx="31">
                  <c:v>2.8690000000000002</c:v>
                </c:pt>
                <c:pt idx="32">
                  <c:v>2.238</c:v>
                </c:pt>
                <c:pt idx="33">
                  <c:v>1.746</c:v>
                </c:pt>
                <c:pt idx="34">
                  <c:v>1.363</c:v>
                </c:pt>
                <c:pt idx="35">
                  <c:v>1.0629999999999999</c:v>
                </c:pt>
                <c:pt idx="36">
                  <c:v>0.82899999999999996</c:v>
                </c:pt>
                <c:pt idx="37">
                  <c:v>0.64700000000000002</c:v>
                </c:pt>
                <c:pt idx="38">
                  <c:v>0.505</c:v>
                </c:pt>
                <c:pt idx="39">
                  <c:v>0.39400000000000002</c:v>
                </c:pt>
                <c:pt idx="40">
                  <c:v>0.307</c:v>
                </c:pt>
                <c:pt idx="41">
                  <c:v>0.24</c:v>
                </c:pt>
                <c:pt idx="42">
                  <c:v>0.187</c:v>
                </c:pt>
                <c:pt idx="43">
                  <c:v>0.14599999999999999</c:v>
                </c:pt>
                <c:pt idx="44">
                  <c:v>0.114</c:v>
                </c:pt>
                <c:pt idx="45">
                  <c:v>8.8999999999999996E-2</c:v>
                </c:pt>
                <c:pt idx="46">
                  <c:v>6.9000000000000006E-2</c:v>
                </c:pt>
                <c:pt idx="47">
                  <c:v>5.3999999999999999E-2</c:v>
                </c:pt>
                <c:pt idx="48">
                  <c:v>4.2000000000000003E-2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C315-4C03-8731-A6CA4E7FC982}"/>
            </c:ext>
          </c:extLst>
        </c:ser>
        <c:ser>
          <c:idx val="10"/>
          <c:order val="2"/>
          <c:tx>
            <c:v>CN7</c:v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xVal>
            <c:strRef>
              <c:f>'Hidrogramas HMS'!$B$6:$B$54</c:f>
              <c:strCache>
                <c:ptCount val="49"/>
                <c:pt idx="0">
                  <c:v>31 Dec 2022, 24:00 </c:v>
                </c:pt>
                <c:pt idx="1">
                  <c:v>01 Jan 2023, 01:00 </c:v>
                </c:pt>
                <c:pt idx="2">
                  <c:v>01 Jan 2023, 02:00 </c:v>
                </c:pt>
                <c:pt idx="3">
                  <c:v>01 Jan 2023, 03:00 </c:v>
                </c:pt>
                <c:pt idx="4">
                  <c:v>01 Jan 2023, 04:00 </c:v>
                </c:pt>
                <c:pt idx="5">
                  <c:v>01 Jan 2023, 05:00 </c:v>
                </c:pt>
                <c:pt idx="6">
                  <c:v>01 Jan 2023, 06:00 </c:v>
                </c:pt>
                <c:pt idx="7">
                  <c:v>01 Jan 2023, 07:00 </c:v>
                </c:pt>
                <c:pt idx="8">
                  <c:v>01 Jan 2023, 08:00 </c:v>
                </c:pt>
                <c:pt idx="9">
                  <c:v>01 Jan 2023, 09:00 </c:v>
                </c:pt>
                <c:pt idx="10">
                  <c:v>01 Jan 2023, 10:00 </c:v>
                </c:pt>
                <c:pt idx="11">
                  <c:v>01 Jan 2023, 11:00 </c:v>
                </c:pt>
                <c:pt idx="12">
                  <c:v>01 Jan 2023, 12:00 </c:v>
                </c:pt>
                <c:pt idx="13">
                  <c:v>01 Jan 2023, 13:00 </c:v>
                </c:pt>
                <c:pt idx="14">
                  <c:v>01 Jan 2023, 14:00 </c:v>
                </c:pt>
                <c:pt idx="15">
                  <c:v>01 Jan 2023, 15:00 </c:v>
                </c:pt>
                <c:pt idx="16">
                  <c:v>01 Jan 2023, 16:00 </c:v>
                </c:pt>
                <c:pt idx="17">
                  <c:v>01 Jan 2023, 17:00 </c:v>
                </c:pt>
                <c:pt idx="18">
                  <c:v>01 Jan 2023, 18:00 </c:v>
                </c:pt>
                <c:pt idx="19">
                  <c:v>01 Jan 2023, 19:00 </c:v>
                </c:pt>
                <c:pt idx="20">
                  <c:v>01 Jan 2023, 20:00 </c:v>
                </c:pt>
                <c:pt idx="21">
                  <c:v>01 Jan 2023, 21:00 </c:v>
                </c:pt>
                <c:pt idx="22">
                  <c:v>01 Jan 2023, 22:00 </c:v>
                </c:pt>
                <c:pt idx="23">
                  <c:v>01 Jan 2023, 23:00 </c:v>
                </c:pt>
                <c:pt idx="24">
                  <c:v>01 Jan 2023, 24:00 </c:v>
                </c:pt>
                <c:pt idx="25">
                  <c:v>02 Jan 2023, 01:00 </c:v>
                </c:pt>
                <c:pt idx="26">
                  <c:v>02 Jan 2023, 02:00 </c:v>
                </c:pt>
                <c:pt idx="27">
                  <c:v>02 Jan 2023, 03:00 </c:v>
                </c:pt>
                <c:pt idx="28">
                  <c:v>02 Jan 2023, 04:00 </c:v>
                </c:pt>
                <c:pt idx="29">
                  <c:v>02 Jan 2023, 05:00 </c:v>
                </c:pt>
                <c:pt idx="30">
                  <c:v>02 Jan 2023, 06:00 </c:v>
                </c:pt>
                <c:pt idx="31">
                  <c:v>02 Jan 2023, 07:00 </c:v>
                </c:pt>
                <c:pt idx="32">
                  <c:v>02 Jan 2023, 08:00 </c:v>
                </c:pt>
                <c:pt idx="33">
                  <c:v>02 Jan 2023, 09:00 </c:v>
                </c:pt>
                <c:pt idx="34">
                  <c:v>02 Jan 2023, 10:00 </c:v>
                </c:pt>
                <c:pt idx="35">
                  <c:v>02 Jan 2023, 11:00 </c:v>
                </c:pt>
                <c:pt idx="36">
                  <c:v>02 Jan 2023, 12:00 </c:v>
                </c:pt>
                <c:pt idx="37">
                  <c:v>02 Jan 2023, 13:00 </c:v>
                </c:pt>
                <c:pt idx="38">
                  <c:v>02 Jan 2023, 14:00 </c:v>
                </c:pt>
                <c:pt idx="39">
                  <c:v>02 Jan 2023, 15:00 </c:v>
                </c:pt>
                <c:pt idx="40">
                  <c:v>02 Jan 2023, 16:00 </c:v>
                </c:pt>
                <c:pt idx="41">
                  <c:v>02 Jan 2023, 17:00 </c:v>
                </c:pt>
                <c:pt idx="42">
                  <c:v>02 Jan 2023, 18:00 </c:v>
                </c:pt>
                <c:pt idx="43">
                  <c:v>02 Jan 2023, 19:00 </c:v>
                </c:pt>
                <c:pt idx="44">
                  <c:v>02 Jan 2023, 20:00 </c:v>
                </c:pt>
                <c:pt idx="45">
                  <c:v>02 Jan 2023, 21:00 </c:v>
                </c:pt>
                <c:pt idx="46">
                  <c:v>02 Jan 2023, 22:00 </c:v>
                </c:pt>
                <c:pt idx="47">
                  <c:v>02 Jan 2023, 23:00 </c:v>
                </c:pt>
                <c:pt idx="48">
                  <c:v>02 Jan 2023, 24:00 </c:v>
                </c:pt>
              </c:strCache>
            </c:strRef>
          </c:xVal>
          <c:yVal>
            <c:numRef>
              <c:f>'Hidrogramas HMS'!$U$6:$U$54</c:f>
              <c:numCache>
                <c:formatCode>General</c:formatCode>
                <c:ptCount val="49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3.2000000000000001E-2</c:v>
                </c:pt>
                <c:pt idx="4">
                  <c:v>0.26900000000000002</c:v>
                </c:pt>
                <c:pt idx="5">
                  <c:v>1.0369999999999999</c:v>
                </c:pt>
                <c:pt idx="6">
                  <c:v>3.3940000000000001</c:v>
                </c:pt>
                <c:pt idx="7">
                  <c:v>8.423</c:v>
                </c:pt>
                <c:pt idx="8">
                  <c:v>15.72</c:v>
                </c:pt>
                <c:pt idx="9">
                  <c:v>24.206</c:v>
                </c:pt>
                <c:pt idx="10">
                  <c:v>32.756</c:v>
                </c:pt>
                <c:pt idx="11">
                  <c:v>40.518999999999998</c:v>
                </c:pt>
                <c:pt idx="12">
                  <c:v>46.238999999999997</c:v>
                </c:pt>
                <c:pt idx="13">
                  <c:v>48.761000000000003</c:v>
                </c:pt>
                <c:pt idx="14">
                  <c:v>48.779000000000003</c:v>
                </c:pt>
                <c:pt idx="15">
                  <c:v>46.771000000000001</c:v>
                </c:pt>
                <c:pt idx="16">
                  <c:v>42.761000000000003</c:v>
                </c:pt>
                <c:pt idx="17">
                  <c:v>38.298000000000002</c:v>
                </c:pt>
                <c:pt idx="18">
                  <c:v>33.981000000000002</c:v>
                </c:pt>
                <c:pt idx="19">
                  <c:v>29.931999999999999</c:v>
                </c:pt>
                <c:pt idx="20">
                  <c:v>26.132999999999999</c:v>
                </c:pt>
                <c:pt idx="21">
                  <c:v>22.36</c:v>
                </c:pt>
                <c:pt idx="22">
                  <c:v>19.146000000000001</c:v>
                </c:pt>
                <c:pt idx="23">
                  <c:v>16.614999999999998</c:v>
                </c:pt>
                <c:pt idx="24">
                  <c:v>14.644</c:v>
                </c:pt>
                <c:pt idx="25">
                  <c:v>12.413</c:v>
                </c:pt>
                <c:pt idx="26">
                  <c:v>9.8170000000000002</c:v>
                </c:pt>
                <c:pt idx="27">
                  <c:v>7.66</c:v>
                </c:pt>
                <c:pt idx="28">
                  <c:v>5.976</c:v>
                </c:pt>
                <c:pt idx="29">
                  <c:v>4.6630000000000003</c:v>
                </c:pt>
                <c:pt idx="30">
                  <c:v>3.6379999999999999</c:v>
                </c:pt>
                <c:pt idx="31">
                  <c:v>2.8380000000000001</c:v>
                </c:pt>
                <c:pt idx="32">
                  <c:v>2.2149999999999999</c:v>
                </c:pt>
                <c:pt idx="33">
                  <c:v>1.728</c:v>
                </c:pt>
                <c:pt idx="34">
                  <c:v>1.3480000000000001</c:v>
                </c:pt>
                <c:pt idx="35">
                  <c:v>1.052</c:v>
                </c:pt>
                <c:pt idx="36">
                  <c:v>0.82099999999999995</c:v>
                </c:pt>
                <c:pt idx="37">
                  <c:v>0.64</c:v>
                </c:pt>
                <c:pt idx="38">
                  <c:v>0.5</c:v>
                </c:pt>
                <c:pt idx="39">
                  <c:v>0.39</c:v>
                </c:pt>
                <c:pt idx="40">
                  <c:v>0.30399999999999999</c:v>
                </c:pt>
                <c:pt idx="41">
                  <c:v>0.23699999999999999</c:v>
                </c:pt>
                <c:pt idx="42">
                  <c:v>0.185</c:v>
                </c:pt>
                <c:pt idx="43">
                  <c:v>0.14399999999999999</c:v>
                </c:pt>
                <c:pt idx="44">
                  <c:v>0.113</c:v>
                </c:pt>
                <c:pt idx="45">
                  <c:v>8.7999999999999995E-2</c:v>
                </c:pt>
                <c:pt idx="46">
                  <c:v>6.9000000000000006E-2</c:v>
                </c:pt>
                <c:pt idx="47">
                  <c:v>5.3999999999999999E-2</c:v>
                </c:pt>
                <c:pt idx="48">
                  <c:v>4.2000000000000003E-2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C315-4C03-8731-A6CA4E7FC9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0135368"/>
        <c:axId val="910134648"/>
      </c:scatterChart>
      <c:valAx>
        <c:axId val="9101353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Tempo (horas)</a:t>
                </a:r>
              </a:p>
            </c:rich>
          </c:tx>
          <c:overlay val="0"/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10134648"/>
        <c:crosses val="autoZero"/>
        <c:crossBetween val="midCat"/>
      </c:valAx>
      <c:valAx>
        <c:axId val="910134648"/>
        <c:scaling>
          <c:orientation val="minMax"/>
          <c:max val="5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Vazão (m³/s)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10135368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sz="1600"/>
          </a:pPr>
          <a:endParaRPr lang="pt-BR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519111</xdr:colOff>
      <xdr:row>4</xdr:row>
      <xdr:rowOff>233362</xdr:rowOff>
    </xdr:from>
    <xdr:to>
      <xdr:col>19</xdr:col>
      <xdr:colOff>600074</xdr:colOff>
      <xdr:row>20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4311B9D-24C4-4428-B649-3F078263DC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28</xdr:row>
      <xdr:rowOff>0</xdr:rowOff>
    </xdr:from>
    <xdr:to>
      <xdr:col>29</xdr:col>
      <xdr:colOff>178689</xdr:colOff>
      <xdr:row>79</xdr:row>
      <xdr:rowOff>189262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4F048798-C5EF-49F6-94BA-95A8D78FB1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705475"/>
          <a:ext cx="18285714" cy="99047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457200</xdr:colOff>
      <xdr:row>31</xdr:row>
      <xdr:rowOff>100012</xdr:rowOff>
    </xdr:from>
    <xdr:to>
      <xdr:col>19</xdr:col>
      <xdr:colOff>542925</xdr:colOff>
      <xdr:row>63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207831A-80A2-B413-3D01-0890690087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400050</xdr:colOff>
      <xdr:row>63</xdr:row>
      <xdr:rowOff>123825</xdr:rowOff>
    </xdr:from>
    <xdr:to>
      <xdr:col>19</xdr:col>
      <xdr:colOff>485775</xdr:colOff>
      <xdr:row>96</xdr:row>
      <xdr:rowOff>4763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08A1580-9B4C-4CA4-8F7D-134D6177B8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400050</xdr:colOff>
      <xdr:row>96</xdr:row>
      <xdr:rowOff>123825</xdr:rowOff>
    </xdr:from>
    <xdr:to>
      <xdr:col>19</xdr:col>
      <xdr:colOff>485775</xdr:colOff>
      <xdr:row>129</xdr:row>
      <xdr:rowOff>4763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59FB60C-8019-4F6F-966E-952403B031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428625</xdr:colOff>
      <xdr:row>32</xdr:row>
      <xdr:rowOff>14287</xdr:rowOff>
    </xdr:from>
    <xdr:to>
      <xdr:col>28</xdr:col>
      <xdr:colOff>47625</xdr:colOff>
      <xdr:row>45</xdr:row>
      <xdr:rowOff>157162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67DE80D-4B79-BB73-F8EF-20BE495068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223837</xdr:colOff>
      <xdr:row>14</xdr:row>
      <xdr:rowOff>128587</xdr:rowOff>
    </xdr:from>
    <xdr:to>
      <xdr:col>23</xdr:col>
      <xdr:colOff>452437</xdr:colOff>
      <xdr:row>28</xdr:row>
      <xdr:rowOff>90487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DE228A3-8850-FDF9-CAFE-5FDF0F7CA7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219074</xdr:colOff>
      <xdr:row>3</xdr:row>
      <xdr:rowOff>47625</xdr:rowOff>
    </xdr:from>
    <xdr:to>
      <xdr:col>18</xdr:col>
      <xdr:colOff>361950</xdr:colOff>
      <xdr:row>51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85855FE-C174-834B-E526-CF39B366DA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60</xdr:row>
      <xdr:rowOff>0</xdr:rowOff>
    </xdr:from>
    <xdr:to>
      <xdr:col>18</xdr:col>
      <xdr:colOff>142876</xdr:colOff>
      <xdr:row>108</xdr:row>
      <xdr:rowOff>114300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2747708-B45C-40D8-A919-45B53C47F1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0.233</cdr:x>
      <cdr:y>0.08333</cdr:y>
    </cdr:from>
    <cdr:to>
      <cdr:x>0.34361</cdr:x>
      <cdr:y>0.81173</cdr:y>
    </cdr:to>
    <cdr:grpSp>
      <cdr:nvGrpSpPr>
        <cdr:cNvPr id="6" name="Agrupar 5">
          <a:extLst xmlns:a="http://schemas.openxmlformats.org/drawingml/2006/main">
            <a:ext uri="{FF2B5EF4-FFF2-40B4-BE49-F238E27FC236}">
              <a16:creationId xmlns:a16="http://schemas.microsoft.com/office/drawing/2014/main" id="{97EA1E27-2EEB-E988-69B1-34C243235AE7}"/>
            </a:ext>
          </a:extLst>
        </cdr:cNvPr>
        <cdr:cNvGrpSpPr/>
      </cdr:nvGrpSpPr>
      <cdr:grpSpPr>
        <a:xfrm xmlns:a="http://schemas.openxmlformats.org/drawingml/2006/main">
          <a:off x="2447916" y="771494"/>
          <a:ext cx="1162077" cy="6743746"/>
          <a:chOff x="2447925" y="771525"/>
          <a:chExt cx="1162050" cy="6743700"/>
        </a:xfrm>
      </cdr:grpSpPr>
      <cdr:sp macro="" textlink="">
        <cdr:nvSpPr>
          <cdr:cNvPr id="2" name="CaixaDeTexto 1">
            <a:extLst xmlns:a="http://schemas.openxmlformats.org/drawingml/2006/main">
              <a:ext uri="{FF2B5EF4-FFF2-40B4-BE49-F238E27FC236}">
                <a16:creationId xmlns:a16="http://schemas.microsoft.com/office/drawing/2014/main" id="{46F0A9AA-00DF-3354-FC2C-F69BF277D12D}"/>
              </a:ext>
            </a:extLst>
          </cdr:cNvPr>
          <cdr:cNvSpPr txBox="1"/>
        </cdr:nvSpPr>
        <cdr:spPr>
          <a:xfrm xmlns:a="http://schemas.openxmlformats.org/drawingml/2006/main">
            <a:off x="2809876" y="771525"/>
            <a:ext cx="457200" cy="34290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clip" wrap="square" rtlCol="0"/>
          <a:lstStyle xmlns:a="http://schemas.openxmlformats.org/drawingml/2006/main"/>
          <a:p xmlns:a="http://schemas.openxmlformats.org/drawingml/2006/main">
            <a:r>
              <a:rPr lang="pt-BR" sz="1800" b="1"/>
              <a:t>J1</a:t>
            </a:r>
          </a:p>
        </cdr:txBody>
      </cdr:sp>
      <cdr:sp macro="" textlink="">
        <cdr:nvSpPr>
          <cdr:cNvPr id="3" name="CaixaDeTexto 2">
            <a:extLst xmlns:a="http://schemas.openxmlformats.org/drawingml/2006/main">
              <a:ext uri="{FF2B5EF4-FFF2-40B4-BE49-F238E27FC236}">
                <a16:creationId xmlns:a16="http://schemas.microsoft.com/office/drawing/2014/main" id="{64D3C070-1405-9BF4-2FB0-D91F404691AD}"/>
              </a:ext>
            </a:extLst>
          </cdr:cNvPr>
          <cdr:cNvSpPr txBox="1"/>
        </cdr:nvSpPr>
        <cdr:spPr>
          <a:xfrm xmlns:a="http://schemas.openxmlformats.org/drawingml/2006/main">
            <a:off x="2686051" y="4657725"/>
            <a:ext cx="457200" cy="34290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clip" wrap="square" rtlCol="0"/>
          <a:lstStyle xmlns:a="http://schemas.openxmlformats.org/drawingml/2006/main"/>
          <a:p xmlns:a="http://schemas.openxmlformats.org/drawingml/2006/main">
            <a:r>
              <a:rPr lang="pt-BR" sz="1800" b="1"/>
              <a:t>R2</a:t>
            </a:r>
          </a:p>
        </cdr:txBody>
      </cdr:sp>
      <cdr:sp macro="" textlink="">
        <cdr:nvSpPr>
          <cdr:cNvPr id="4" name="CaixaDeTexto 3">
            <a:extLst xmlns:a="http://schemas.openxmlformats.org/drawingml/2006/main">
              <a:ext uri="{FF2B5EF4-FFF2-40B4-BE49-F238E27FC236}">
                <a16:creationId xmlns:a16="http://schemas.microsoft.com/office/drawing/2014/main" id="{FA007614-0AA9-C5A2-2B3E-287380F57F3E}"/>
              </a:ext>
            </a:extLst>
          </cdr:cNvPr>
          <cdr:cNvSpPr txBox="1"/>
        </cdr:nvSpPr>
        <cdr:spPr>
          <a:xfrm xmlns:a="http://schemas.openxmlformats.org/drawingml/2006/main">
            <a:off x="2895600" y="5581650"/>
            <a:ext cx="714375" cy="34290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clip" wrap="square" rtlCol="0"/>
          <a:lstStyle xmlns:a="http://schemas.openxmlformats.org/drawingml/2006/main"/>
          <a:p xmlns:a="http://schemas.openxmlformats.org/drawingml/2006/main">
            <a:r>
              <a:rPr lang="pt-BR" sz="1800" b="1"/>
              <a:t>sub3</a:t>
            </a:r>
          </a:p>
        </cdr:txBody>
      </cdr:sp>
      <cdr:sp macro="" textlink="">
        <cdr:nvSpPr>
          <cdr:cNvPr id="5" name="CaixaDeTexto 4">
            <a:extLst xmlns:a="http://schemas.openxmlformats.org/drawingml/2006/main">
              <a:ext uri="{FF2B5EF4-FFF2-40B4-BE49-F238E27FC236}">
                <a16:creationId xmlns:a16="http://schemas.microsoft.com/office/drawing/2014/main" id="{076DFDA4-DB44-CA32-3E9E-9324680731DF}"/>
              </a:ext>
            </a:extLst>
          </cdr:cNvPr>
          <cdr:cNvSpPr txBox="1"/>
        </cdr:nvSpPr>
        <cdr:spPr>
          <a:xfrm xmlns:a="http://schemas.openxmlformats.org/drawingml/2006/main">
            <a:off x="2447925" y="7172325"/>
            <a:ext cx="714375" cy="342900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clip" wrap="square" rtlCol="0"/>
          <a:lstStyle xmlns:a="http://schemas.openxmlformats.org/drawingml/2006/main"/>
          <a:p xmlns:a="http://schemas.openxmlformats.org/drawingml/2006/main">
            <a:r>
              <a:rPr lang="pt-BR" sz="1800" b="1"/>
              <a:t>sub2</a:t>
            </a:r>
          </a:p>
        </cdr:txBody>
      </cdr:sp>
    </cdr:grpSp>
  </cdr:relSizeAnchor>
</c:userShape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1E77E-5DFC-4401-A84A-9E60E6C96D09}">
  <sheetPr codeName="Planilha3"/>
  <dimension ref="A1:U13"/>
  <sheetViews>
    <sheetView workbookViewId="0">
      <selection activeCell="A29" sqref="A29"/>
    </sheetView>
  </sheetViews>
  <sheetFormatPr defaultRowHeight="15" x14ac:dyDescent="0.25"/>
  <cols>
    <col min="1" max="1" width="15.5703125" customWidth="1"/>
  </cols>
  <sheetData>
    <row r="1" spans="1:21" ht="15.75" thickBot="1" x14ac:dyDescent="0.3">
      <c r="A1" s="12" t="s">
        <v>17</v>
      </c>
      <c r="B1" s="12">
        <v>5</v>
      </c>
      <c r="C1" s="12">
        <v>10</v>
      </c>
      <c r="D1" s="12">
        <v>15</v>
      </c>
      <c r="E1" s="12">
        <v>20</v>
      </c>
      <c r="F1" s="12">
        <v>25</v>
      </c>
      <c r="G1" s="12">
        <v>30</v>
      </c>
      <c r="H1" s="12">
        <v>35</v>
      </c>
      <c r="I1" s="12">
        <v>40</v>
      </c>
      <c r="J1" s="12">
        <v>45</v>
      </c>
      <c r="K1" s="12">
        <v>50</v>
      </c>
      <c r="L1" s="12">
        <v>55</v>
      </c>
      <c r="M1" s="12">
        <v>60</v>
      </c>
      <c r="N1" s="12">
        <v>65</v>
      </c>
      <c r="O1" s="12">
        <v>70</v>
      </c>
      <c r="P1" s="12">
        <v>75</v>
      </c>
      <c r="Q1" s="12">
        <v>80</v>
      </c>
      <c r="R1" s="12">
        <v>85</v>
      </c>
      <c r="S1" s="12">
        <v>90</v>
      </c>
      <c r="T1" s="12">
        <v>95</v>
      </c>
      <c r="U1" s="12">
        <v>100</v>
      </c>
    </row>
    <row r="2" spans="1:21" ht="15.75" thickBot="1" x14ac:dyDescent="0.3">
      <c r="A2" s="13" t="s">
        <v>18</v>
      </c>
      <c r="B2" s="13">
        <v>0.81935899999999995</v>
      </c>
      <c r="C2" s="13">
        <v>0.66742500000000005</v>
      </c>
      <c r="D2" s="13">
        <v>0.58324500000000001</v>
      </c>
      <c r="E2" s="13">
        <v>0.52519300000000002</v>
      </c>
      <c r="F2" s="13">
        <v>0.48087299999999999</v>
      </c>
      <c r="G2" s="13">
        <v>0.44493700000000003</v>
      </c>
      <c r="H2" s="13">
        <v>0.41459699999999999</v>
      </c>
      <c r="I2" s="13">
        <v>0.388212</v>
      </c>
      <c r="J2" s="13">
        <v>0.36473100000000003</v>
      </c>
      <c r="K2" s="13">
        <v>0.34343099999999999</v>
      </c>
      <c r="L2" s="13">
        <v>0.32378600000000002</v>
      </c>
      <c r="M2" s="13">
        <v>0.30538700000000002</v>
      </c>
      <c r="N2" s="13">
        <v>0.28789399999999998</v>
      </c>
      <c r="O2" s="13">
        <v>0.27099800000000002</v>
      </c>
      <c r="P2" s="13">
        <v>0.25438300000000003</v>
      </c>
      <c r="Q2" s="13">
        <v>0.237675</v>
      </c>
      <c r="R2" s="13">
        <v>0.22033800000000001</v>
      </c>
      <c r="S2" s="13">
        <v>0.20139599999999999</v>
      </c>
      <c r="T2" s="13">
        <v>0.178284</v>
      </c>
      <c r="U2" s="13">
        <v>0.15798100000000001</v>
      </c>
    </row>
    <row r="3" spans="1:21" ht="15.75" thickBot="1" x14ac:dyDescent="0.3"/>
    <row r="4" spans="1:21" ht="15.75" thickBot="1" x14ac:dyDescent="0.3">
      <c r="A4" s="14" t="s">
        <v>9</v>
      </c>
      <c r="B4" s="14" t="s">
        <v>10</v>
      </c>
      <c r="C4" s="14" t="s">
        <v>11</v>
      </c>
    </row>
    <row r="5" spans="1:21" ht="20.25" thickBot="1" x14ac:dyDescent="0.3">
      <c r="A5" s="15" t="s">
        <v>12</v>
      </c>
      <c r="B5" s="11">
        <v>0.2014</v>
      </c>
      <c r="C5" s="11">
        <v>725.02629999999999</v>
      </c>
    </row>
    <row r="6" spans="1:21" ht="20.25" thickBot="1" x14ac:dyDescent="0.3">
      <c r="A6" s="15" t="s">
        <v>13</v>
      </c>
      <c r="B6" s="11">
        <v>0.17829999999999999</v>
      </c>
      <c r="C6" s="11">
        <v>641.82169999999996</v>
      </c>
    </row>
    <row r="7" spans="1:21" ht="20.25" thickBot="1" x14ac:dyDescent="0.3">
      <c r="A7" s="15" t="s">
        <v>14</v>
      </c>
      <c r="B7" s="11">
        <v>0.158</v>
      </c>
      <c r="C7" s="11">
        <v>568.7319</v>
      </c>
    </row>
    <row r="8" spans="1:21" ht="20.25" thickBot="1" x14ac:dyDescent="0.3">
      <c r="A8" s="15" t="s">
        <v>15</v>
      </c>
      <c r="B8" s="11">
        <v>0.13100000000000001</v>
      </c>
      <c r="C8" s="11">
        <v>471.4787</v>
      </c>
    </row>
    <row r="9" spans="1:21" ht="20.25" thickBot="1" x14ac:dyDescent="0.3">
      <c r="A9" s="15" t="s">
        <v>16</v>
      </c>
      <c r="B9" s="11">
        <v>0.40079999999999999</v>
      </c>
      <c r="C9" s="11">
        <v>1442.9458999999999</v>
      </c>
    </row>
    <row r="12" spans="1:21" x14ac:dyDescent="0.25">
      <c r="B12" s="1" t="e">
        <f>#REF!-#REF!</f>
        <v>#REF!</v>
      </c>
    </row>
    <row r="13" spans="1:21" x14ac:dyDescent="0.25">
      <c r="B13" s="1" t="e">
        <f>#REF!-#REF!</f>
        <v>#REF!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A7FD0-FB46-4CE4-BD01-85A3CEEAC595}">
  <sheetPr codeName="Planilha1"/>
  <dimension ref="A1:V45"/>
  <sheetViews>
    <sheetView topLeftCell="C20" workbookViewId="0">
      <selection activeCell="F17" sqref="F17:F22"/>
    </sheetView>
  </sheetViews>
  <sheetFormatPr defaultRowHeight="15" x14ac:dyDescent="0.25"/>
  <cols>
    <col min="1" max="1" width="28.28515625" bestFit="1" customWidth="1"/>
    <col min="2" max="2" width="22.42578125" bestFit="1" customWidth="1"/>
    <col min="3" max="3" width="30.85546875" bestFit="1" customWidth="1"/>
    <col min="4" max="4" width="24.85546875" bestFit="1" customWidth="1"/>
    <col min="5" max="5" width="26.140625" bestFit="1" customWidth="1"/>
    <col min="6" max="6" width="10" customWidth="1"/>
    <col min="7" max="7" width="11.140625" bestFit="1" customWidth="1"/>
    <col min="8" max="8" width="15.140625" bestFit="1" customWidth="1"/>
    <col min="9" max="9" width="17.140625" customWidth="1"/>
    <col min="10" max="10" width="15.5703125" bestFit="1" customWidth="1"/>
    <col min="11" max="11" width="25.7109375" bestFit="1" customWidth="1"/>
    <col min="20" max="22" width="9.5703125" bestFit="1" customWidth="1"/>
  </cols>
  <sheetData>
    <row r="1" spans="1:22" x14ac:dyDescent="0.25">
      <c r="A1" s="1" t="s">
        <v>8</v>
      </c>
      <c r="B1" s="4" t="s">
        <v>1</v>
      </c>
      <c r="C1" s="5" t="s">
        <v>2</v>
      </c>
      <c r="D1" s="4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45</v>
      </c>
      <c r="K1" s="5" t="s">
        <v>47</v>
      </c>
      <c r="L1" s="5" t="s">
        <v>19</v>
      </c>
      <c r="M1" s="5" t="s">
        <v>20</v>
      </c>
      <c r="N1" s="5" t="s">
        <v>21</v>
      </c>
      <c r="S1" s="24" t="s">
        <v>7</v>
      </c>
      <c r="T1" s="24"/>
      <c r="U1" s="24"/>
      <c r="V1" s="24"/>
    </row>
    <row r="2" spans="1:22" x14ac:dyDescent="0.25">
      <c r="A2" s="2" t="s">
        <v>40</v>
      </c>
      <c r="B2">
        <v>2.97566</v>
      </c>
      <c r="C2" s="8">
        <f>B2*3280.84</f>
        <v>9762.6643543999999</v>
      </c>
      <c r="D2" s="6">
        <v>75.8</v>
      </c>
      <c r="E2" s="7">
        <f>(1000/D2)-10</f>
        <v>3.1926121372031666</v>
      </c>
      <c r="F2" s="8">
        <f>G27*100</f>
        <v>10.360999999999999</v>
      </c>
      <c r="G2" s="9">
        <f>(C2^0.8*(E2+1)^0.7)/(1900*F2^0.5)</f>
        <v>0.69332926182211629</v>
      </c>
      <c r="H2" s="3">
        <f>G2*60</f>
        <v>41.599755709326978</v>
      </c>
      <c r="I2" s="3">
        <f>H2/0.6</f>
        <v>69.332926182211637</v>
      </c>
      <c r="J2">
        <f>I2/60</f>
        <v>1.1555487697035274</v>
      </c>
      <c r="K2">
        <f>(0.65*J2)/(1-0.65)</f>
        <v>2.1460191437351228</v>
      </c>
      <c r="M2">
        <f>0.0078*C2^0.77*(B10)^-0.385</f>
        <v>40.378596423009185</v>
      </c>
      <c r="N2">
        <f>M2*0.6</f>
        <v>24.227157853805512</v>
      </c>
      <c r="Q2">
        <f>0.0136*(B2*1000)^0.8*(1000/D2-9)^0.7*(F2/100)^-0.5</f>
        <v>69.253862163658681</v>
      </c>
      <c r="S2" s="1" t="s">
        <v>8</v>
      </c>
      <c r="T2" s="1" t="s">
        <v>19</v>
      </c>
      <c r="U2" s="1" t="s">
        <v>59</v>
      </c>
      <c r="V2" s="1" t="s">
        <v>60</v>
      </c>
    </row>
    <row r="3" spans="1:22" x14ac:dyDescent="0.25">
      <c r="A3" s="2" t="s">
        <v>41</v>
      </c>
      <c r="B3">
        <v>8.6111799999999992</v>
      </c>
      <c r="C3" s="8">
        <f>B3*3280.84</f>
        <v>28251.903791199999</v>
      </c>
      <c r="D3" s="6">
        <v>77.7</v>
      </c>
      <c r="E3" s="7">
        <f>(1000/D3)-10</f>
        <v>2.8700128700128698</v>
      </c>
      <c r="F3" s="8">
        <f t="shared" ref="F3:F6" si="0">G28*100</f>
        <v>10.552</v>
      </c>
      <c r="G3" s="9">
        <f>(C3^0.8*(E3+1)^0.7)/(1900*F3^0.5)</f>
        <v>1.5199029894434719</v>
      </c>
      <c r="H3" s="3">
        <f>G3*60</f>
        <v>91.19417936660831</v>
      </c>
      <c r="I3" s="3">
        <f>H3/0.6</f>
        <v>151.99029894434719</v>
      </c>
      <c r="J3">
        <f t="shared" ref="J3:J6" si="1">I3/60</f>
        <v>2.533171649072453</v>
      </c>
      <c r="K3">
        <f t="shared" ref="K3:K6" si="2">(0.65*J3)/(1-0.65)</f>
        <v>4.7044616339916985</v>
      </c>
      <c r="M3">
        <f t="shared" ref="M3:M6" si="3">0.0078*C3^0.77*(B11)^-0.385</f>
        <v>75.696787617845388</v>
      </c>
      <c r="N3">
        <f>M3*0.6</f>
        <v>45.418072570707231</v>
      </c>
      <c r="Q3">
        <f>0.0136*(B3*1000)^0.8*(1000/D3-9)^0.7*(F3/100)^-0.5</f>
        <v>151.81697633303821</v>
      </c>
      <c r="S3" s="2" t="s">
        <v>40</v>
      </c>
      <c r="T3" s="8">
        <f>M2</f>
        <v>40.378596423009185</v>
      </c>
      <c r="U3" s="8">
        <f>E18</f>
        <v>32.202444966424444</v>
      </c>
      <c r="V3" s="8">
        <f>I2</f>
        <v>69.332926182211637</v>
      </c>
    </row>
    <row r="4" spans="1:22" x14ac:dyDescent="0.25">
      <c r="A4" s="2" t="s">
        <v>42</v>
      </c>
      <c r="B4">
        <v>14.42695</v>
      </c>
      <c r="C4" s="8">
        <f>B4*3280.84</f>
        <v>47332.514638000001</v>
      </c>
      <c r="D4" s="6">
        <v>82</v>
      </c>
      <c r="E4" s="7">
        <f>(1000/D4)-10</f>
        <v>2.1951219512195124</v>
      </c>
      <c r="F4" s="8">
        <f t="shared" si="0"/>
        <v>11.753</v>
      </c>
      <c r="G4" s="9">
        <f>(C4^0.8*(E4+1)^0.7)/(1900*F4^0.5)</f>
        <v>1.9030092554765752</v>
      </c>
      <c r="H4" s="3">
        <f>G4*60</f>
        <v>114.18055532859451</v>
      </c>
      <c r="I4" s="3">
        <f>H4/0.6</f>
        <v>190.30092554765753</v>
      </c>
      <c r="J4">
        <f t="shared" si="1"/>
        <v>3.171682092460959</v>
      </c>
      <c r="K4">
        <f t="shared" si="2"/>
        <v>5.8902667431417814</v>
      </c>
      <c r="M4">
        <f t="shared" si="3"/>
        <v>135.96751860635163</v>
      </c>
      <c r="N4">
        <f>M4*0.6</f>
        <v>81.580511163810982</v>
      </c>
      <c r="Q4">
        <f>0.0136*(B4*1000)^0.8*(1000/D4-9)^0.7*(F4/100)^-0.5</f>
        <v>190.08391529384807</v>
      </c>
      <c r="S4" s="2" t="s">
        <v>41</v>
      </c>
      <c r="T4" s="8">
        <f t="shared" ref="T4:T7" si="4">M3</f>
        <v>75.696787617845388</v>
      </c>
      <c r="U4" s="8">
        <f t="shared" ref="U4:U7" si="5">E19</f>
        <v>74.220588804409232</v>
      </c>
      <c r="V4" s="8">
        <f t="shared" ref="V4:V7" si="6">I3</f>
        <v>151.99029894434719</v>
      </c>
    </row>
    <row r="5" spans="1:22" x14ac:dyDescent="0.25">
      <c r="A5" s="2" t="s">
        <v>43</v>
      </c>
      <c r="B5">
        <v>7.94306</v>
      </c>
      <c r="C5" s="8">
        <f>B5*3280.84</f>
        <v>26059.9089704</v>
      </c>
      <c r="D5" s="6">
        <v>77.8</v>
      </c>
      <c r="E5" s="7">
        <f>(1000/D5)-10</f>
        <v>2.8534704370179949</v>
      </c>
      <c r="F5" s="8">
        <f t="shared" si="0"/>
        <v>12.904999999999999</v>
      </c>
      <c r="G5" s="9">
        <f>(C5^0.8*(E5+1)^0.7)/(1900*F5^0.5)</f>
        <v>1.2845237312378506</v>
      </c>
      <c r="H5" s="3">
        <f>G5*60</f>
        <v>77.071423874271034</v>
      </c>
      <c r="I5" s="3">
        <f t="shared" ref="I5:I6" si="7">H5/0.6</f>
        <v>128.45237312378507</v>
      </c>
      <c r="J5">
        <f t="shared" si="1"/>
        <v>2.1408728853964178</v>
      </c>
      <c r="K5">
        <f t="shared" si="2"/>
        <v>3.9759067871647762</v>
      </c>
      <c r="M5">
        <f t="shared" si="3"/>
        <v>68.156936158727476</v>
      </c>
      <c r="N5">
        <f>M5*0.6</f>
        <v>40.894161695236484</v>
      </c>
      <c r="S5" s="2" t="s">
        <v>42</v>
      </c>
      <c r="T5" s="8">
        <f t="shared" si="4"/>
        <v>135.96751860635163</v>
      </c>
      <c r="U5" s="8">
        <f t="shared" si="5"/>
        <v>130.95646275233193</v>
      </c>
      <c r="V5" s="8">
        <f t="shared" si="6"/>
        <v>190.30092554765753</v>
      </c>
    </row>
    <row r="6" spans="1:22" x14ac:dyDescent="0.25">
      <c r="A6" s="2" t="s">
        <v>44</v>
      </c>
      <c r="B6">
        <v>8.9609199999999998</v>
      </c>
      <c r="C6" s="8">
        <f>B6*3280.84</f>
        <v>29399.344772799999</v>
      </c>
      <c r="D6" s="6">
        <v>80.7</v>
      </c>
      <c r="E6" s="7">
        <f>(1000/D6)-10</f>
        <v>2.3915737298636923</v>
      </c>
      <c r="F6" s="8">
        <f t="shared" si="0"/>
        <v>13.192</v>
      </c>
      <c r="G6" s="9">
        <f>(C6^0.8*(E6+1)^0.7)/(1900*F6^0.5)</f>
        <v>1.2795052808781928</v>
      </c>
      <c r="H6" s="3">
        <f>G6*60</f>
        <v>76.770316852691565</v>
      </c>
      <c r="I6" s="3">
        <f t="shared" si="7"/>
        <v>127.95052808781928</v>
      </c>
      <c r="J6">
        <f t="shared" si="1"/>
        <v>2.1325088014636546</v>
      </c>
      <c r="K6">
        <f t="shared" si="2"/>
        <v>3.9603734884325017</v>
      </c>
      <c r="M6">
        <f t="shared" si="3"/>
        <v>81.375539376558194</v>
      </c>
      <c r="N6">
        <f>M6*0.6</f>
        <v>48.825323625934914</v>
      </c>
      <c r="S6" s="2" t="s">
        <v>43</v>
      </c>
      <c r="T6" s="8">
        <f t="shared" si="4"/>
        <v>68.156936158727476</v>
      </c>
      <c r="U6" s="8">
        <f t="shared" si="5"/>
        <v>69.22570521641083</v>
      </c>
      <c r="V6" s="8">
        <f t="shared" si="6"/>
        <v>128.45237312378507</v>
      </c>
    </row>
    <row r="7" spans="1:22" x14ac:dyDescent="0.25">
      <c r="S7" s="2" t="s">
        <v>44</v>
      </c>
      <c r="T7" s="8">
        <f t="shared" si="4"/>
        <v>81.375539376558194</v>
      </c>
      <c r="U7" s="8">
        <f t="shared" si="5"/>
        <v>69.342268394541591</v>
      </c>
      <c r="V7" s="8">
        <f t="shared" si="6"/>
        <v>127.95052808781928</v>
      </c>
    </row>
    <row r="9" spans="1:22" x14ac:dyDescent="0.25">
      <c r="A9" s="1" t="s">
        <v>22</v>
      </c>
      <c r="B9" s="1" t="s">
        <v>23</v>
      </c>
      <c r="C9" s="1" t="s">
        <v>24</v>
      </c>
      <c r="D9" s="1" t="s">
        <v>25</v>
      </c>
      <c r="E9" s="1" t="s">
        <v>26</v>
      </c>
      <c r="F9" s="1" t="s">
        <v>27</v>
      </c>
      <c r="G9" s="1" t="s">
        <v>28</v>
      </c>
      <c r="H9" s="1" t="s">
        <v>29</v>
      </c>
      <c r="I9" s="1" t="s">
        <v>30</v>
      </c>
      <c r="J9" s="1" t="s">
        <v>31</v>
      </c>
      <c r="K9" s="1" t="s">
        <v>32</v>
      </c>
      <c r="L9" s="1" t="s">
        <v>35</v>
      </c>
    </row>
    <row r="10" spans="1:22" ht="15.75" x14ac:dyDescent="0.25">
      <c r="A10">
        <v>2.97566</v>
      </c>
      <c r="B10">
        <v>2.1489999999999999E-2</v>
      </c>
      <c r="C10">
        <v>1.18153</v>
      </c>
      <c r="D10">
        <v>2.9199999999999999E-3</v>
      </c>
      <c r="E10">
        <v>2.2317499999999999</v>
      </c>
      <c r="F10">
        <v>2.7100000000000002E-3</v>
      </c>
      <c r="G10">
        <v>0.10360999999999999</v>
      </c>
      <c r="H10">
        <v>91.824399999999997</v>
      </c>
      <c r="I10">
        <v>3.0859999999999999E-2</v>
      </c>
      <c r="J10">
        <v>0.65793999999999997</v>
      </c>
      <c r="K10">
        <v>0.85028999999999999</v>
      </c>
      <c r="L10" s="10">
        <v>0.11</v>
      </c>
    </row>
    <row r="11" spans="1:22" ht="15.75" x14ac:dyDescent="0.25">
      <c r="A11">
        <v>8.6111799999999992</v>
      </c>
      <c r="B11">
        <v>3.5180000000000003E-2</v>
      </c>
      <c r="C11">
        <v>4.0376599999999998</v>
      </c>
      <c r="D11">
        <v>8.0000000000000002E-3</v>
      </c>
      <c r="E11">
        <v>6.4583899999999996</v>
      </c>
      <c r="F11">
        <v>1.6990000000000002E-2</v>
      </c>
      <c r="G11">
        <v>0.10552</v>
      </c>
      <c r="H11">
        <v>305.14728000000002</v>
      </c>
      <c r="I11">
        <v>3.5439999999999999E-2</v>
      </c>
      <c r="J11">
        <v>0.50470000000000004</v>
      </c>
      <c r="K11">
        <v>0.32107000000000002</v>
      </c>
      <c r="L11" s="10">
        <v>9.5000000000000001E-2</v>
      </c>
      <c r="S11" s="24" t="s">
        <v>61</v>
      </c>
      <c r="T11" s="24"/>
      <c r="U11" s="24"/>
      <c r="V11" s="24"/>
    </row>
    <row r="12" spans="1:22" ht="15.75" x14ac:dyDescent="0.25">
      <c r="A12">
        <v>14.42695</v>
      </c>
      <c r="B12">
        <v>2.1569999999999999E-2</v>
      </c>
      <c r="C12">
        <v>7.7657800000000003</v>
      </c>
      <c r="D12">
        <v>8.0000000000000002E-3</v>
      </c>
      <c r="E12">
        <v>10.820209999999999</v>
      </c>
      <c r="F12">
        <v>2.1360000000000001E-2</v>
      </c>
      <c r="G12">
        <v>0.11753</v>
      </c>
      <c r="H12">
        <v>314.23358000000002</v>
      </c>
      <c r="I12">
        <v>2.1780000000000001E-2</v>
      </c>
      <c r="J12">
        <v>0.47178999999999999</v>
      </c>
      <c r="K12">
        <v>0.27550999999999998</v>
      </c>
      <c r="L12" s="10">
        <v>8.5000000000000006E-2</v>
      </c>
      <c r="S12" s="1" t="s">
        <v>8</v>
      </c>
      <c r="T12" s="1" t="s">
        <v>19</v>
      </c>
      <c r="U12" s="1" t="s">
        <v>59</v>
      </c>
      <c r="V12" s="1" t="s">
        <v>60</v>
      </c>
    </row>
    <row r="13" spans="1:22" ht="15.75" x14ac:dyDescent="0.25">
      <c r="A13">
        <v>7.94306</v>
      </c>
      <c r="B13">
        <v>3.9309999999999998E-2</v>
      </c>
      <c r="C13">
        <v>4.0019600000000004</v>
      </c>
      <c r="L13" s="10">
        <v>9.5000000000000001E-2</v>
      </c>
      <c r="S13" s="2" t="s">
        <v>40</v>
      </c>
      <c r="T13" s="8">
        <f>N2</f>
        <v>24.227157853805512</v>
      </c>
      <c r="U13" s="8">
        <f>D18</f>
        <v>19.321466979854666</v>
      </c>
      <c r="V13" s="8">
        <f>H2</f>
        <v>41.599755709326978</v>
      </c>
    </row>
    <row r="14" spans="1:22" ht="15.75" x14ac:dyDescent="0.25">
      <c r="A14">
        <v>8.9609199999999998</v>
      </c>
      <c r="B14">
        <v>3.1570000000000001E-2</v>
      </c>
      <c r="C14">
        <v>4.0220799999999999</v>
      </c>
      <c r="L14" s="10">
        <v>8.5000000000000006E-2</v>
      </c>
      <c r="S14" s="2" t="s">
        <v>41</v>
      </c>
      <c r="T14" s="8">
        <f t="shared" ref="T14:T17" si="8">N3</f>
        <v>45.418072570707231</v>
      </c>
      <c r="U14" s="8">
        <f t="shared" ref="U14:U17" si="9">D19</f>
        <v>44.532353282645545</v>
      </c>
      <c r="V14" s="8">
        <f t="shared" ref="V14:V17" si="10">H3</f>
        <v>91.19417936660831</v>
      </c>
    </row>
    <row r="15" spans="1:22" x14ac:dyDescent="0.25">
      <c r="A15" t="s">
        <v>34</v>
      </c>
      <c r="S15" s="2" t="s">
        <v>42</v>
      </c>
      <c r="T15" s="8">
        <f t="shared" si="8"/>
        <v>81.580511163810982</v>
      </c>
      <c r="U15" s="8">
        <f t="shared" si="9"/>
        <v>78.573877651399158</v>
      </c>
      <c r="V15" s="8">
        <f t="shared" si="10"/>
        <v>114.18055532859451</v>
      </c>
    </row>
    <row r="16" spans="1:22" x14ac:dyDescent="0.25">
      <c r="A16" t="s">
        <v>33</v>
      </c>
      <c r="S16" s="2" t="s">
        <v>43</v>
      </c>
      <c r="T16" s="8">
        <f t="shared" si="8"/>
        <v>40.894161695236484</v>
      </c>
      <c r="U16" s="8">
        <f t="shared" si="9"/>
        <v>41.535423129846492</v>
      </c>
      <c r="V16" s="8">
        <f t="shared" si="10"/>
        <v>77.071423874271034</v>
      </c>
    </row>
    <row r="17" spans="1:22" x14ac:dyDescent="0.25">
      <c r="B17" s="1" t="s">
        <v>38</v>
      </c>
      <c r="C17" s="1" t="s">
        <v>36</v>
      </c>
      <c r="D17" s="1" t="s">
        <v>39</v>
      </c>
      <c r="E17" s="1" t="s">
        <v>37</v>
      </c>
      <c r="F17" s="5" t="s">
        <v>58</v>
      </c>
      <c r="S17" s="2" t="s">
        <v>44</v>
      </c>
      <c r="T17" s="8">
        <f t="shared" si="8"/>
        <v>48.825323625934914</v>
      </c>
      <c r="U17" s="8">
        <f t="shared" si="9"/>
        <v>41.60536103672495</v>
      </c>
      <c r="V17" s="8">
        <f t="shared" si="10"/>
        <v>76.770316852691565</v>
      </c>
    </row>
    <row r="18" spans="1:22" x14ac:dyDescent="0.25">
      <c r="A18" s="2" t="s">
        <v>40</v>
      </c>
      <c r="B18" s="1">
        <f>0.637*L10*(A10*C10/B10^0.5)^0.48</f>
        <v>0.32202444966424443</v>
      </c>
      <c r="C18" s="1">
        <f>B18/0.6</f>
        <v>0.53670741610707406</v>
      </c>
      <c r="D18" s="1">
        <f t="shared" ref="D18:E22" si="11">B18*60</f>
        <v>19.321466979854666</v>
      </c>
      <c r="E18" s="1">
        <f t="shared" si="11"/>
        <v>32.202444966424444</v>
      </c>
      <c r="F18" s="8">
        <f>(0.65*C18)/(1-0.65)</f>
        <v>0.99674234419885199</v>
      </c>
    </row>
    <row r="19" spans="1:22" x14ac:dyDescent="0.25">
      <c r="A19" s="2" t="s">
        <v>41</v>
      </c>
      <c r="B19" s="1">
        <f>0.637*L11*(A11*C11/B11^0.5)^0.48</f>
        <v>0.74220588804409238</v>
      </c>
      <c r="C19" s="1">
        <f>B19/0.6</f>
        <v>1.2370098134068206</v>
      </c>
      <c r="D19" s="1">
        <f t="shared" si="11"/>
        <v>44.532353282645545</v>
      </c>
      <c r="E19" s="1">
        <f t="shared" si="11"/>
        <v>74.220588804409232</v>
      </c>
      <c r="F19" s="8">
        <f t="shared" ref="F19:F22" si="12">(0.65*C19)/(1-0.65)</f>
        <v>2.2973039391840953</v>
      </c>
    </row>
    <row r="20" spans="1:22" x14ac:dyDescent="0.25">
      <c r="A20" s="2" t="s">
        <v>42</v>
      </c>
      <c r="B20" s="1">
        <f>0.637*L12*(A12*C12/B12^0.5)^0.48</f>
        <v>1.3095646275233193</v>
      </c>
      <c r="C20" s="1">
        <f>B20/0.6</f>
        <v>2.1826077125388657</v>
      </c>
      <c r="D20" s="1">
        <f t="shared" si="11"/>
        <v>78.573877651399158</v>
      </c>
      <c r="E20" s="1">
        <f t="shared" si="11"/>
        <v>130.95646275233193</v>
      </c>
      <c r="F20" s="8">
        <f t="shared" si="12"/>
        <v>4.0534143232864652</v>
      </c>
    </row>
    <row r="21" spans="1:22" x14ac:dyDescent="0.25">
      <c r="A21" s="2" t="s">
        <v>43</v>
      </c>
      <c r="B21" s="1">
        <f>0.637*L13*(A13*C13/B13^0.5)^0.48</f>
        <v>0.69225705216410827</v>
      </c>
      <c r="C21" s="1">
        <f>B21/0.6</f>
        <v>1.1537617536068472</v>
      </c>
      <c r="D21" s="1">
        <f t="shared" si="11"/>
        <v>41.535423129846492</v>
      </c>
      <c r="E21" s="1">
        <f t="shared" si="11"/>
        <v>69.22570521641083</v>
      </c>
      <c r="F21" s="8">
        <f t="shared" si="12"/>
        <v>2.1427003995555736</v>
      </c>
    </row>
    <row r="22" spans="1:22" x14ac:dyDescent="0.25">
      <c r="A22" s="2" t="s">
        <v>44</v>
      </c>
      <c r="B22" s="1">
        <f>0.637*L14*(A14*C14/B14^0.5)^0.48</f>
        <v>0.69342268394541584</v>
      </c>
      <c r="C22" s="1">
        <f>B22/0.6</f>
        <v>1.1557044732423598</v>
      </c>
      <c r="D22" s="1">
        <f t="shared" si="11"/>
        <v>41.60536103672495</v>
      </c>
      <c r="E22" s="1">
        <f t="shared" si="11"/>
        <v>69.342268394541591</v>
      </c>
      <c r="F22" s="8">
        <f t="shared" si="12"/>
        <v>2.1463083074500968</v>
      </c>
    </row>
    <row r="26" spans="1:22" x14ac:dyDescent="0.25">
      <c r="A26" s="1" t="s">
        <v>22</v>
      </c>
      <c r="B26" s="1" t="s">
        <v>23</v>
      </c>
      <c r="C26" s="1" t="s">
        <v>24</v>
      </c>
      <c r="D26" s="1" t="s">
        <v>25</v>
      </c>
      <c r="E26" s="1" t="s">
        <v>26</v>
      </c>
      <c r="F26" s="1" t="s">
        <v>27</v>
      </c>
      <c r="G26" s="1" t="s">
        <v>28</v>
      </c>
      <c r="H26" s="1" t="s">
        <v>29</v>
      </c>
      <c r="I26" s="1" t="s">
        <v>30</v>
      </c>
      <c r="J26" s="1" t="s">
        <v>31</v>
      </c>
      <c r="K26" s="1" t="s">
        <v>32</v>
      </c>
    </row>
    <row r="27" spans="1:22" x14ac:dyDescent="0.25">
      <c r="A27">
        <v>2.97566</v>
      </c>
      <c r="B27">
        <v>2.1489999999999999E-2</v>
      </c>
      <c r="C27">
        <v>1.18153</v>
      </c>
      <c r="D27">
        <v>2.9199999999999999E-3</v>
      </c>
      <c r="E27">
        <v>2.2317499999999999</v>
      </c>
      <c r="F27">
        <v>2.7100000000000002E-3</v>
      </c>
      <c r="G27">
        <v>0.10360999999999999</v>
      </c>
      <c r="H27">
        <v>91.824399999999997</v>
      </c>
      <c r="I27">
        <v>3.0859999999999999E-2</v>
      </c>
      <c r="J27">
        <v>0.65793999999999997</v>
      </c>
      <c r="K27">
        <v>0.85028999999999999</v>
      </c>
    </row>
    <row r="28" spans="1:22" x14ac:dyDescent="0.25">
      <c r="A28">
        <v>8.6111799999999992</v>
      </c>
      <c r="B28">
        <v>3.5180000000000003E-2</v>
      </c>
      <c r="C28">
        <v>4.0376599999999998</v>
      </c>
      <c r="D28">
        <v>8.0000000000000002E-3</v>
      </c>
      <c r="E28">
        <v>6.4583899999999996</v>
      </c>
      <c r="F28">
        <v>1.6990000000000002E-2</v>
      </c>
      <c r="G28">
        <v>0.10552</v>
      </c>
      <c r="H28">
        <v>305.14728000000002</v>
      </c>
      <c r="I28">
        <v>3.5439999999999999E-2</v>
      </c>
      <c r="J28">
        <v>0.50470000000000004</v>
      </c>
      <c r="K28">
        <v>0.32107000000000002</v>
      </c>
    </row>
    <row r="29" spans="1:22" x14ac:dyDescent="0.25">
      <c r="A29">
        <v>14.42695</v>
      </c>
      <c r="B29">
        <v>2.1569999999999999E-2</v>
      </c>
      <c r="C29">
        <v>7.7657800000000003</v>
      </c>
      <c r="D29">
        <v>8.0000000000000002E-3</v>
      </c>
      <c r="E29">
        <v>10.820209999999999</v>
      </c>
      <c r="F29">
        <v>2.1360000000000001E-2</v>
      </c>
      <c r="G29">
        <v>0.11753</v>
      </c>
      <c r="H29">
        <v>314.23358000000002</v>
      </c>
      <c r="I29">
        <v>2.1780000000000001E-2</v>
      </c>
      <c r="J29">
        <v>0.47178999999999999</v>
      </c>
      <c r="K29">
        <v>0.27550999999999998</v>
      </c>
    </row>
    <row r="30" spans="1:22" x14ac:dyDescent="0.25">
      <c r="A30">
        <v>7.94306</v>
      </c>
      <c r="B30">
        <v>3.9309999999999998E-2</v>
      </c>
      <c r="C30">
        <v>4.0019600000000004</v>
      </c>
      <c r="D30">
        <v>1.6740000000000001E-2</v>
      </c>
      <c r="E30">
        <v>5.9572900000000004</v>
      </c>
      <c r="F30">
        <v>3.8420000000000003E-2</v>
      </c>
      <c r="G30">
        <v>0.12905</v>
      </c>
      <c r="H30">
        <v>315.04602</v>
      </c>
      <c r="I30">
        <v>3.9660000000000001E-2</v>
      </c>
      <c r="J30">
        <v>0.56077999999999995</v>
      </c>
      <c r="K30">
        <v>0.15012</v>
      </c>
    </row>
    <row r="31" spans="1:22" x14ac:dyDescent="0.25">
      <c r="A31">
        <v>8.9609199999999998</v>
      </c>
      <c r="B31">
        <v>3.1570000000000001E-2</v>
      </c>
      <c r="C31">
        <v>4.0220799999999999</v>
      </c>
      <c r="D31">
        <v>8.7100000000000007E-3</v>
      </c>
      <c r="E31">
        <v>6.7206900000000003</v>
      </c>
      <c r="F31">
        <v>3.3590000000000002E-2</v>
      </c>
      <c r="G31">
        <v>0.13192000000000001</v>
      </c>
      <c r="H31">
        <v>288.21503000000001</v>
      </c>
      <c r="I31">
        <v>3.2160000000000001E-2</v>
      </c>
      <c r="J31">
        <v>0.65215999999999996</v>
      </c>
      <c r="K31">
        <v>0.14610000000000001</v>
      </c>
    </row>
    <row r="33" spans="1:12" x14ac:dyDescent="0.25">
      <c r="B33" s="1" t="s">
        <v>48</v>
      </c>
      <c r="C33" s="1" t="s">
        <v>56</v>
      </c>
      <c r="D33" s="1" t="s">
        <v>49</v>
      </c>
      <c r="E33" s="1" t="s">
        <v>55</v>
      </c>
      <c r="F33" s="1" t="s">
        <v>50</v>
      </c>
      <c r="G33" s="1" t="s">
        <v>54</v>
      </c>
      <c r="H33" s="1" t="s">
        <v>53</v>
      </c>
      <c r="I33" s="1" t="s">
        <v>51</v>
      </c>
      <c r="J33" s="1" t="s">
        <v>30</v>
      </c>
      <c r="K33" s="1" t="s">
        <v>31</v>
      </c>
      <c r="L33" s="1" t="s">
        <v>52</v>
      </c>
    </row>
    <row r="34" spans="1:12" x14ac:dyDescent="0.25">
      <c r="A34" t="s">
        <v>44</v>
      </c>
      <c r="B34">
        <v>5.56806</v>
      </c>
      <c r="C34">
        <v>3.1570000000000001E-2</v>
      </c>
      <c r="D34">
        <v>2.4992000000000001</v>
      </c>
      <c r="E34">
        <v>8.7100000000000007E-3</v>
      </c>
      <c r="F34">
        <v>4.1760400000000004</v>
      </c>
      <c r="G34">
        <v>3.3590000000000002E-2</v>
      </c>
      <c r="H34">
        <v>0.13192000000000001</v>
      </c>
      <c r="I34">
        <v>945.58735999999999</v>
      </c>
      <c r="J34">
        <v>3.2160000000000001E-2</v>
      </c>
      <c r="K34">
        <v>0.65215999999999996</v>
      </c>
      <c r="L34">
        <v>0.23512</v>
      </c>
    </row>
    <row r="35" spans="1:12" x14ac:dyDescent="0.25">
      <c r="A35" t="s">
        <v>43</v>
      </c>
      <c r="B35">
        <v>4.9355900000000004</v>
      </c>
      <c r="C35">
        <v>3.9309999999999998E-2</v>
      </c>
      <c r="D35">
        <v>2.4866999999999999</v>
      </c>
      <c r="E35">
        <v>1.6740000000000001E-2</v>
      </c>
      <c r="F35">
        <v>3.7016900000000001</v>
      </c>
      <c r="G35">
        <v>3.8420000000000003E-2</v>
      </c>
      <c r="H35">
        <v>0.12905</v>
      </c>
      <c r="I35">
        <v>1033.61555</v>
      </c>
      <c r="J35">
        <v>3.9660000000000001E-2</v>
      </c>
      <c r="K35">
        <v>0.56077999999999995</v>
      </c>
      <c r="L35">
        <v>0.24160000000000001</v>
      </c>
    </row>
    <row r="36" spans="1:12" x14ac:dyDescent="0.25">
      <c r="A36" t="s">
        <v>42</v>
      </c>
      <c r="B36">
        <v>8.9644899999999996</v>
      </c>
      <c r="C36">
        <v>2.1569999999999999E-2</v>
      </c>
      <c r="D36">
        <v>4.8254299999999999</v>
      </c>
      <c r="E36">
        <v>8.0000000000000002E-3</v>
      </c>
      <c r="F36">
        <v>6.7233700000000001</v>
      </c>
      <c r="G36">
        <v>2.1360000000000001E-2</v>
      </c>
      <c r="H36">
        <v>0.11753</v>
      </c>
      <c r="I36">
        <v>1030.9500700000001</v>
      </c>
      <c r="J36">
        <v>2.1780000000000001E-2</v>
      </c>
      <c r="K36">
        <v>0.47178999999999999</v>
      </c>
      <c r="L36">
        <v>0.44340000000000002</v>
      </c>
    </row>
    <row r="37" spans="1:12" x14ac:dyDescent="0.25">
      <c r="A37" t="s">
        <v>41</v>
      </c>
      <c r="B37">
        <v>5.3507400000000001</v>
      </c>
      <c r="C37">
        <v>3.5180000000000003E-2</v>
      </c>
      <c r="D37">
        <v>2.50888</v>
      </c>
      <c r="E37">
        <v>8.0000000000000002E-3</v>
      </c>
      <c r="F37">
        <v>4.0130600000000003</v>
      </c>
      <c r="G37">
        <v>1.6990000000000002E-2</v>
      </c>
      <c r="H37">
        <v>0.10552</v>
      </c>
      <c r="I37">
        <v>1001.13936</v>
      </c>
      <c r="J37">
        <v>3.5439999999999999E-2</v>
      </c>
      <c r="K37">
        <v>0.50470000000000004</v>
      </c>
      <c r="L37">
        <v>0.51671999999999996</v>
      </c>
    </row>
    <row r="38" spans="1:12" x14ac:dyDescent="0.25">
      <c r="A38" t="s">
        <v>40</v>
      </c>
      <c r="B38">
        <v>1.8489899999999999</v>
      </c>
      <c r="C38">
        <v>2.1489999999999999E-2</v>
      </c>
      <c r="D38">
        <v>0.73416999999999999</v>
      </c>
      <c r="E38">
        <v>2.9199999999999999E-3</v>
      </c>
      <c r="F38">
        <v>1.3867400000000001</v>
      </c>
      <c r="G38">
        <v>2.7100000000000002E-3</v>
      </c>
      <c r="H38">
        <v>0.10360999999999999</v>
      </c>
      <c r="I38">
        <v>301.26116000000002</v>
      </c>
      <c r="J38">
        <v>3.0859999999999999E-2</v>
      </c>
      <c r="K38">
        <v>0.65793999999999997</v>
      </c>
      <c r="L38">
        <v>1.3684099999999999</v>
      </c>
    </row>
    <row r="40" spans="1:12" x14ac:dyDescent="0.25">
      <c r="B40" s="1" t="s">
        <v>45</v>
      </c>
      <c r="C40" s="1" t="s">
        <v>46</v>
      </c>
      <c r="D40" s="1" t="s">
        <v>57</v>
      </c>
    </row>
    <row r="41" spans="1:12" x14ac:dyDescent="0.25">
      <c r="A41" t="s">
        <v>44</v>
      </c>
      <c r="B41">
        <f>2.2*((B34*D34)/SQRT(G34*5280))^0.3</f>
        <v>2.2291924704427122</v>
      </c>
      <c r="C41">
        <f>B41*60</f>
        <v>133.75154822656273</v>
      </c>
      <c r="D41">
        <f>(0.65*B41)/(1-0.65)</f>
        <v>4.1399288736793229</v>
      </c>
    </row>
    <row r="42" spans="1:12" x14ac:dyDescent="0.25">
      <c r="A42" t="s">
        <v>43</v>
      </c>
      <c r="B42">
        <f t="shared" ref="B42:B45" si="13">2.2*((B35*D35)/SQRT(G35*5280))^0.3</f>
        <v>2.1039369909790673</v>
      </c>
      <c r="C42">
        <f t="shared" ref="C42:C45" si="14">B42*60</f>
        <v>126.23621945874403</v>
      </c>
      <c r="D42">
        <f t="shared" ref="D42:D45" si="15">(0.65*B42)/(1-0.65)</f>
        <v>3.9073115546754114</v>
      </c>
    </row>
    <row r="43" spans="1:12" x14ac:dyDescent="0.25">
      <c r="A43" t="s">
        <v>42</v>
      </c>
      <c r="B43">
        <f t="shared" si="13"/>
        <v>3.3527864085267041</v>
      </c>
      <c r="C43">
        <f t="shared" si="14"/>
        <v>201.16718451160224</v>
      </c>
      <c r="D43">
        <f t="shared" si="15"/>
        <v>6.2266033301210229</v>
      </c>
    </row>
    <row r="44" spans="1:12" x14ac:dyDescent="0.25">
      <c r="A44" t="s">
        <v>41</v>
      </c>
      <c r="B44">
        <f t="shared" si="13"/>
        <v>2.4426807337959104</v>
      </c>
      <c r="C44">
        <f t="shared" si="14"/>
        <v>146.56084402775463</v>
      </c>
      <c r="D44">
        <f t="shared" si="15"/>
        <v>4.5364070770495486</v>
      </c>
    </row>
    <row r="45" spans="1:12" x14ac:dyDescent="0.25">
      <c r="A45" t="s">
        <v>40</v>
      </c>
      <c r="B45">
        <f t="shared" si="13"/>
        <v>1.6177133063995228</v>
      </c>
      <c r="C45">
        <f t="shared" si="14"/>
        <v>97.062798383971369</v>
      </c>
      <c r="D45">
        <f t="shared" si="15"/>
        <v>3.0043247118848284</v>
      </c>
    </row>
  </sheetData>
  <mergeCells count="2">
    <mergeCell ref="S1:V1"/>
    <mergeCell ref="S11:V11"/>
  </mergeCells>
  <phoneticPr fontId="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E1D4D-346F-4756-BBD5-ACEF48CF41EF}">
  <sheetPr codeName="Planilha2"/>
  <dimension ref="E3:AD45"/>
  <sheetViews>
    <sheetView topLeftCell="A95" workbookViewId="0">
      <selection activeCell="V113" sqref="V113"/>
    </sheetView>
  </sheetViews>
  <sheetFormatPr defaultRowHeight="15" x14ac:dyDescent="0.25"/>
  <cols>
    <col min="4" max="4" width="7.140625" customWidth="1"/>
    <col min="5" max="5" width="11" customWidth="1"/>
    <col min="6" max="6" width="15.5703125" bestFit="1" customWidth="1"/>
    <col min="7" max="7" width="8.140625" customWidth="1"/>
    <col min="20" max="24" width="12.85546875" bestFit="1" customWidth="1"/>
  </cols>
  <sheetData>
    <row r="3" spans="5:9" x14ac:dyDescent="0.25">
      <c r="E3" t="s">
        <v>60</v>
      </c>
    </row>
    <row r="4" spans="5:9" ht="15.75" x14ac:dyDescent="0.25">
      <c r="E4" s="25" t="s">
        <v>67</v>
      </c>
      <c r="F4" s="26" t="s">
        <v>72</v>
      </c>
      <c r="G4" s="27" t="s">
        <v>68</v>
      </c>
      <c r="H4" s="27"/>
      <c r="I4" s="27"/>
    </row>
    <row r="5" spans="5:9" ht="15.75" x14ac:dyDescent="0.25">
      <c r="E5" s="25"/>
      <c r="F5" s="25"/>
      <c r="G5" s="16" t="s">
        <v>69</v>
      </c>
      <c r="H5" s="16" t="s">
        <v>144</v>
      </c>
      <c r="I5" s="16" t="s">
        <v>141</v>
      </c>
    </row>
    <row r="6" spans="5:9" ht="15.75" x14ac:dyDescent="0.25">
      <c r="E6" s="17" t="s">
        <v>44</v>
      </c>
      <c r="F6" s="18">
        <v>26.82263</v>
      </c>
      <c r="G6" s="19">
        <v>48.5</v>
      </c>
      <c r="H6" s="19">
        <v>49.1</v>
      </c>
      <c r="I6" s="19">
        <v>48.4</v>
      </c>
    </row>
    <row r="7" spans="5:9" ht="15.75" x14ac:dyDescent="0.25">
      <c r="E7" s="17" t="s">
        <v>43</v>
      </c>
      <c r="F7" s="18">
        <v>15.58286</v>
      </c>
      <c r="G7" s="19">
        <v>25.2</v>
      </c>
      <c r="H7" s="19">
        <v>25.9</v>
      </c>
      <c r="I7" s="19">
        <v>25.6</v>
      </c>
    </row>
    <row r="8" spans="5:9" ht="15.75" x14ac:dyDescent="0.25">
      <c r="E8" s="17" t="s">
        <v>62</v>
      </c>
      <c r="F8" s="18">
        <v>42.40549</v>
      </c>
      <c r="G8" s="19">
        <v>73.7</v>
      </c>
      <c r="H8" s="19">
        <v>75</v>
      </c>
      <c r="I8" s="19">
        <v>74</v>
      </c>
    </row>
    <row r="9" spans="5:9" ht="15.75" x14ac:dyDescent="0.25">
      <c r="E9" s="17" t="s">
        <v>63</v>
      </c>
      <c r="F9" s="18">
        <v>42.40549</v>
      </c>
      <c r="G9" s="19">
        <v>72.599999999999994</v>
      </c>
      <c r="H9" s="19">
        <v>73.8</v>
      </c>
      <c r="I9" s="19">
        <v>72.900000000000006</v>
      </c>
    </row>
    <row r="10" spans="5:9" ht="15.75" x14ac:dyDescent="0.25">
      <c r="E10" s="17" t="s">
        <v>42</v>
      </c>
      <c r="F10" s="18">
        <v>36.386650000000003</v>
      </c>
      <c r="G10" s="19">
        <v>64.2</v>
      </c>
      <c r="H10" s="19">
        <v>66.599999999999994</v>
      </c>
      <c r="I10" s="19">
        <v>65.400000000000006</v>
      </c>
    </row>
    <row r="11" spans="5:9" ht="15.75" x14ac:dyDescent="0.25">
      <c r="E11" s="17" t="s">
        <v>41</v>
      </c>
      <c r="F11" s="18">
        <v>14.8348</v>
      </c>
      <c r="G11" s="19">
        <v>24</v>
      </c>
      <c r="H11" s="19">
        <v>24.3</v>
      </c>
      <c r="I11" s="19">
        <v>23.6</v>
      </c>
    </row>
    <row r="12" spans="5:9" ht="15.75" x14ac:dyDescent="0.25">
      <c r="E12" s="17" t="s">
        <v>64</v>
      </c>
      <c r="F12" s="18">
        <v>93.626940000000005</v>
      </c>
      <c r="G12" s="19">
        <v>160.5</v>
      </c>
      <c r="H12" s="19">
        <v>164.3</v>
      </c>
      <c r="I12" s="19">
        <v>161.6</v>
      </c>
    </row>
    <row r="13" spans="5:9" ht="15.75" x14ac:dyDescent="0.25">
      <c r="E13" s="17" t="s">
        <v>65</v>
      </c>
      <c r="F13" s="18">
        <v>93.626940000000005</v>
      </c>
      <c r="G13" s="19">
        <v>159.30000000000001</v>
      </c>
      <c r="H13" s="19">
        <v>163.30000000000001</v>
      </c>
      <c r="I13" s="19">
        <v>160.5</v>
      </c>
    </row>
    <row r="14" spans="5:9" ht="15.75" x14ac:dyDescent="0.25">
      <c r="E14" s="17" t="s">
        <v>40</v>
      </c>
      <c r="F14" s="18">
        <v>3.010462</v>
      </c>
      <c r="G14" s="19">
        <v>4.7</v>
      </c>
      <c r="H14" s="19">
        <v>4.7</v>
      </c>
      <c r="I14" s="19">
        <v>4.7</v>
      </c>
    </row>
    <row r="15" spans="5:9" ht="15.75" x14ac:dyDescent="0.25">
      <c r="E15" s="17" t="s">
        <v>66</v>
      </c>
      <c r="F15" s="18">
        <v>96.637401999999994</v>
      </c>
      <c r="G15" s="19">
        <v>163.19999999999999</v>
      </c>
      <c r="H15" s="19">
        <v>167.2</v>
      </c>
      <c r="I15" s="19">
        <v>164.3</v>
      </c>
    </row>
    <row r="18" spans="5:30" ht="15.75" x14ac:dyDescent="0.25">
      <c r="E18" s="17" t="s">
        <v>73</v>
      </c>
    </row>
    <row r="19" spans="5:30" ht="15.75" x14ac:dyDescent="0.25">
      <c r="E19" s="25" t="s">
        <v>67</v>
      </c>
      <c r="F19" s="26" t="s">
        <v>72</v>
      </c>
      <c r="G19" s="25" t="s">
        <v>68</v>
      </c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</row>
    <row r="20" spans="5:30" ht="15.75" x14ac:dyDescent="0.25">
      <c r="E20" s="25"/>
      <c r="F20" s="25"/>
      <c r="G20" s="5" t="s">
        <v>147</v>
      </c>
      <c r="H20" s="16" t="s">
        <v>69</v>
      </c>
      <c r="I20" s="16" t="s">
        <v>70</v>
      </c>
      <c r="J20" s="16" t="s">
        <v>71</v>
      </c>
      <c r="K20" s="16" t="s">
        <v>138</v>
      </c>
      <c r="L20" s="16" t="s">
        <v>139</v>
      </c>
      <c r="M20" s="16" t="s">
        <v>140</v>
      </c>
      <c r="N20" s="16" t="s">
        <v>141</v>
      </c>
      <c r="O20" s="16" t="s">
        <v>142</v>
      </c>
      <c r="P20" s="16" t="s">
        <v>143</v>
      </c>
      <c r="Q20" s="16" t="s">
        <v>144</v>
      </c>
      <c r="R20" s="16" t="s">
        <v>145</v>
      </c>
      <c r="S20" s="16" t="s">
        <v>146</v>
      </c>
      <c r="T20" s="16" t="s">
        <v>148</v>
      </c>
      <c r="U20" s="16" t="s">
        <v>149</v>
      </c>
      <c r="V20" s="16" t="s">
        <v>150</v>
      </c>
      <c r="W20" s="16" t="s">
        <v>151</v>
      </c>
      <c r="X20" s="16" t="s">
        <v>152</v>
      </c>
    </row>
    <row r="21" spans="5:30" ht="15.75" x14ac:dyDescent="0.25">
      <c r="E21" s="17" t="s">
        <v>44</v>
      </c>
      <c r="F21" s="18">
        <v>26.82263</v>
      </c>
      <c r="G21" s="5">
        <v>41.3</v>
      </c>
      <c r="H21" s="19">
        <v>41.9</v>
      </c>
      <c r="I21" s="23">
        <v>41.3</v>
      </c>
      <c r="J21" s="23">
        <v>41</v>
      </c>
      <c r="K21" s="23">
        <v>42.6</v>
      </c>
      <c r="L21" s="23">
        <v>42</v>
      </c>
      <c r="M21" s="23">
        <v>41.7</v>
      </c>
      <c r="N21" s="19">
        <v>41.7</v>
      </c>
      <c r="O21" s="23">
        <v>41.4</v>
      </c>
      <c r="P21" s="23">
        <v>41.1</v>
      </c>
      <c r="Q21" s="19">
        <v>42.5</v>
      </c>
      <c r="R21" s="23">
        <v>42.2</v>
      </c>
      <c r="S21" s="23">
        <v>41.9</v>
      </c>
      <c r="T21">
        <v>42.4</v>
      </c>
      <c r="U21">
        <v>42.5</v>
      </c>
      <c r="V21">
        <v>42.6</v>
      </c>
      <c r="W21">
        <v>42.8</v>
      </c>
      <c r="X21">
        <v>42.5</v>
      </c>
    </row>
    <row r="22" spans="5:30" ht="15.75" x14ac:dyDescent="0.25">
      <c r="E22" s="17" t="s">
        <v>43</v>
      </c>
      <c r="F22" s="18">
        <v>15.58286</v>
      </c>
      <c r="G22" s="5">
        <v>21.6</v>
      </c>
      <c r="H22" s="19">
        <v>21.8</v>
      </c>
      <c r="I22" s="23">
        <v>21.6</v>
      </c>
      <c r="J22" s="23">
        <v>21.5</v>
      </c>
      <c r="K22" s="23">
        <v>21.9</v>
      </c>
      <c r="L22" s="23">
        <v>21.8</v>
      </c>
      <c r="M22" s="23">
        <v>21.7</v>
      </c>
      <c r="N22" s="19">
        <v>22.1</v>
      </c>
      <c r="O22" s="23">
        <v>22</v>
      </c>
      <c r="P22" s="23">
        <v>21.9</v>
      </c>
      <c r="Q22" s="19">
        <v>22.3</v>
      </c>
      <c r="R22" s="23">
        <v>22.2</v>
      </c>
      <c r="S22" s="23">
        <v>22.1</v>
      </c>
      <c r="T22">
        <v>22.2</v>
      </c>
      <c r="U22">
        <v>22.2</v>
      </c>
      <c r="V22">
        <v>22.3</v>
      </c>
      <c r="W22">
        <v>22.3</v>
      </c>
      <c r="X22">
        <v>22.2</v>
      </c>
    </row>
    <row r="23" spans="5:30" ht="15.75" x14ac:dyDescent="0.25">
      <c r="E23" s="17" t="s">
        <v>62</v>
      </c>
      <c r="F23" s="18">
        <v>42.40549</v>
      </c>
      <c r="G23" s="5">
        <v>62.7</v>
      </c>
      <c r="H23" s="19">
        <v>63.4</v>
      </c>
      <c r="I23" s="23">
        <v>62.7</v>
      </c>
      <c r="J23" s="23">
        <v>62.4</v>
      </c>
      <c r="K23" s="23">
        <v>64.400000000000006</v>
      </c>
      <c r="L23" s="23">
        <v>63.6</v>
      </c>
      <c r="M23" s="23">
        <v>63.2</v>
      </c>
      <c r="N23" s="19">
        <v>63.7</v>
      </c>
      <c r="O23" s="23">
        <v>63.3</v>
      </c>
      <c r="P23" s="23">
        <v>63</v>
      </c>
      <c r="Q23" s="19">
        <v>64.599999999999994</v>
      </c>
      <c r="R23" s="23">
        <v>64.3</v>
      </c>
      <c r="S23" s="23">
        <v>63.9</v>
      </c>
      <c r="T23">
        <v>64.400000000000006</v>
      </c>
      <c r="U23">
        <v>64.5</v>
      </c>
      <c r="V23">
        <v>64.8</v>
      </c>
      <c r="W23">
        <v>65</v>
      </c>
      <c r="X23">
        <v>64.599999999999994</v>
      </c>
    </row>
    <row r="24" spans="5:30" ht="15.75" x14ac:dyDescent="0.25">
      <c r="E24" s="17" t="s">
        <v>63</v>
      </c>
      <c r="F24" s="18">
        <v>42.40549</v>
      </c>
      <c r="G24" s="5">
        <v>62.7</v>
      </c>
      <c r="H24" s="19">
        <v>63.4</v>
      </c>
      <c r="I24" s="23">
        <v>62.7</v>
      </c>
      <c r="J24" s="23">
        <v>62.3</v>
      </c>
      <c r="K24" s="23">
        <v>64.3</v>
      </c>
      <c r="L24" s="23">
        <v>63.6</v>
      </c>
      <c r="M24" s="23">
        <v>63.2</v>
      </c>
      <c r="N24" s="19">
        <v>63.7</v>
      </c>
      <c r="O24" s="23">
        <v>63.3</v>
      </c>
      <c r="P24" s="23">
        <v>62.9</v>
      </c>
      <c r="Q24" s="19">
        <v>64.599999999999994</v>
      </c>
      <c r="R24" s="23">
        <v>64.2</v>
      </c>
      <c r="S24" s="23">
        <v>63.8</v>
      </c>
      <c r="T24">
        <v>64.3</v>
      </c>
      <c r="U24">
        <v>64.400000000000006</v>
      </c>
      <c r="V24">
        <v>64.7</v>
      </c>
      <c r="W24">
        <v>64.900000000000006</v>
      </c>
      <c r="X24">
        <v>64.5</v>
      </c>
    </row>
    <row r="25" spans="5:30" ht="15.75" x14ac:dyDescent="0.25">
      <c r="E25" s="17" t="s">
        <v>42</v>
      </c>
      <c r="F25" s="18">
        <v>36.386650000000003</v>
      </c>
      <c r="G25" s="5">
        <v>47.3</v>
      </c>
      <c r="H25" s="19">
        <v>47.6</v>
      </c>
      <c r="I25" s="23">
        <v>46.9</v>
      </c>
      <c r="J25" s="23">
        <v>46.6</v>
      </c>
      <c r="K25" s="23">
        <v>48.6</v>
      </c>
      <c r="L25" s="23">
        <v>47.9</v>
      </c>
      <c r="M25" s="23">
        <v>47.5</v>
      </c>
      <c r="N25" s="19">
        <v>48.6</v>
      </c>
      <c r="O25" s="23">
        <v>48.3</v>
      </c>
      <c r="P25" s="23">
        <v>47.9</v>
      </c>
      <c r="Q25" s="19">
        <v>49.6</v>
      </c>
      <c r="R25" s="23">
        <v>49.1</v>
      </c>
      <c r="S25" s="23">
        <v>48.8</v>
      </c>
      <c r="T25">
        <v>48.8</v>
      </c>
      <c r="U25">
        <v>48.8</v>
      </c>
      <c r="V25">
        <v>49</v>
      </c>
      <c r="W25">
        <v>49</v>
      </c>
      <c r="X25">
        <v>48.6</v>
      </c>
    </row>
    <row r="26" spans="5:30" ht="15.75" x14ac:dyDescent="0.25">
      <c r="E26" s="17" t="s">
        <v>41</v>
      </c>
      <c r="F26" s="18">
        <v>14.8348</v>
      </c>
      <c r="G26" s="5">
        <v>20.2</v>
      </c>
      <c r="H26" s="19">
        <v>20.5</v>
      </c>
      <c r="I26" s="23">
        <v>20.2</v>
      </c>
      <c r="J26" s="23">
        <v>20</v>
      </c>
      <c r="K26" s="23">
        <v>21.2</v>
      </c>
      <c r="L26" s="23">
        <v>20.8</v>
      </c>
      <c r="M26" s="23">
        <v>20.6</v>
      </c>
      <c r="N26" s="19">
        <v>20.2</v>
      </c>
      <c r="O26" s="23">
        <v>19.899999999999999</v>
      </c>
      <c r="P26" s="23">
        <v>19.8</v>
      </c>
      <c r="Q26" s="19">
        <v>20.7</v>
      </c>
      <c r="R26" s="23">
        <v>20.5</v>
      </c>
      <c r="S26" s="23">
        <v>20.399999999999999</v>
      </c>
      <c r="T26">
        <v>20.2</v>
      </c>
      <c r="U26">
        <v>20.2</v>
      </c>
      <c r="V26">
        <v>20.2</v>
      </c>
      <c r="W26">
        <v>20.2</v>
      </c>
      <c r="X26">
        <v>19.899999999999999</v>
      </c>
    </row>
    <row r="27" spans="5:30" ht="15.75" x14ac:dyDescent="0.25">
      <c r="E27" s="17" t="s">
        <v>64</v>
      </c>
      <c r="F27" s="18">
        <v>93.626940000000005</v>
      </c>
      <c r="G27" s="5">
        <v>128.69999999999999</v>
      </c>
      <c r="H27" s="19">
        <v>130.1</v>
      </c>
      <c r="I27" s="23">
        <v>128.4</v>
      </c>
      <c r="J27" s="23">
        <v>127.5</v>
      </c>
      <c r="K27" s="23">
        <v>132.80000000000001</v>
      </c>
      <c r="L27" s="23">
        <v>130.9</v>
      </c>
      <c r="M27" s="23">
        <v>129.80000000000001</v>
      </c>
      <c r="N27" s="19">
        <v>131.1</v>
      </c>
      <c r="O27" s="23">
        <v>130.1</v>
      </c>
      <c r="P27" s="23">
        <v>129.30000000000001</v>
      </c>
      <c r="Q27" s="19">
        <v>133.6</v>
      </c>
      <c r="R27" s="23">
        <v>132.5</v>
      </c>
      <c r="S27" s="23">
        <v>131.69999999999999</v>
      </c>
      <c r="T27">
        <v>131.9</v>
      </c>
      <c r="U27">
        <v>132</v>
      </c>
      <c r="V27">
        <v>132.5</v>
      </c>
      <c r="W27">
        <v>132.69999999999999</v>
      </c>
      <c r="X27">
        <v>131.69999999999999</v>
      </c>
    </row>
    <row r="28" spans="5:30" ht="15.75" x14ac:dyDescent="0.25">
      <c r="E28" s="17" t="s">
        <v>65</v>
      </c>
      <c r="F28" s="18">
        <v>93.626940000000005</v>
      </c>
      <c r="G28" s="5">
        <v>128.1</v>
      </c>
      <c r="H28" s="19">
        <v>129.4</v>
      </c>
      <c r="I28" s="23">
        <v>127.8</v>
      </c>
      <c r="J28" s="23">
        <v>127</v>
      </c>
      <c r="K28" s="23">
        <v>131.80000000000001</v>
      </c>
      <c r="L28" s="23">
        <v>130.1</v>
      </c>
      <c r="M28" s="23">
        <v>129.1</v>
      </c>
      <c r="N28" s="19">
        <v>130.30000000000001</v>
      </c>
      <c r="O28" s="23">
        <v>129.4</v>
      </c>
      <c r="P28" s="23">
        <v>128.6</v>
      </c>
      <c r="Q28" s="19">
        <v>132.6</v>
      </c>
      <c r="R28" s="23">
        <v>131.6</v>
      </c>
      <c r="S28" s="23">
        <v>130.80000000000001</v>
      </c>
      <c r="T28">
        <v>131.1</v>
      </c>
      <c r="U28">
        <v>131.19999999999999</v>
      </c>
      <c r="V28">
        <v>131.6</v>
      </c>
      <c r="W28">
        <v>131.80000000000001</v>
      </c>
      <c r="X28">
        <v>130.80000000000001</v>
      </c>
    </row>
    <row r="29" spans="5:30" ht="15.75" x14ac:dyDescent="0.25">
      <c r="E29" s="17" t="s">
        <v>40</v>
      </c>
      <c r="F29" s="18">
        <v>3.010462</v>
      </c>
      <c r="G29" s="5">
        <v>4.5999999999999996</v>
      </c>
      <c r="H29" s="19">
        <v>4.5999999999999996</v>
      </c>
      <c r="I29" s="23">
        <v>4.5</v>
      </c>
      <c r="J29" s="23">
        <v>4.4000000000000004</v>
      </c>
      <c r="K29" s="23">
        <v>4.5999999999999996</v>
      </c>
      <c r="L29" s="23">
        <v>4.5</v>
      </c>
      <c r="M29" s="23">
        <v>4.4000000000000004</v>
      </c>
      <c r="N29" s="19">
        <v>4.5</v>
      </c>
      <c r="O29" s="23">
        <v>4.5</v>
      </c>
      <c r="P29" s="23">
        <v>4.5</v>
      </c>
      <c r="Q29" s="19">
        <v>4.5999999999999996</v>
      </c>
      <c r="R29" s="23">
        <v>4.5</v>
      </c>
      <c r="S29" s="23">
        <v>4.5</v>
      </c>
      <c r="T29">
        <v>4.5</v>
      </c>
      <c r="U29">
        <v>4.5</v>
      </c>
      <c r="V29">
        <v>4.5999999999999996</v>
      </c>
      <c r="W29">
        <v>4.5999999999999996</v>
      </c>
      <c r="X29">
        <v>4.5</v>
      </c>
    </row>
    <row r="30" spans="5:30" ht="15.75" x14ac:dyDescent="0.25">
      <c r="E30" s="17" t="s">
        <v>66</v>
      </c>
      <c r="F30" s="18">
        <v>96.637401999999994</v>
      </c>
      <c r="G30" s="5">
        <v>131.19999999999999</v>
      </c>
      <c r="H30" s="19">
        <v>132.5</v>
      </c>
      <c r="I30" s="23">
        <v>130.80000000000001</v>
      </c>
      <c r="J30" s="23">
        <v>130</v>
      </c>
      <c r="K30" s="23">
        <v>134.9</v>
      </c>
      <c r="L30" s="23">
        <v>133.19999999999999</v>
      </c>
      <c r="M30" s="23">
        <v>132.19999999999999</v>
      </c>
      <c r="N30" s="19">
        <v>133.4</v>
      </c>
      <c r="O30" s="23">
        <v>132.5</v>
      </c>
      <c r="P30" s="23">
        <v>131.69999999999999</v>
      </c>
      <c r="Q30" s="19">
        <v>135.69999999999999</v>
      </c>
      <c r="R30" s="23">
        <v>134.69999999999999</v>
      </c>
      <c r="S30" s="23">
        <v>133.9</v>
      </c>
      <c r="T30">
        <v>134.19999999999999</v>
      </c>
      <c r="U30">
        <v>134.30000000000001</v>
      </c>
      <c r="V30">
        <v>134.69999999999999</v>
      </c>
      <c r="W30">
        <v>134.9</v>
      </c>
      <c r="X30">
        <v>133.9</v>
      </c>
      <c r="Y30">
        <v>0</v>
      </c>
      <c r="Z30">
        <f>(T30/$N$30)-1</f>
        <v>5.9970014992503096E-3</v>
      </c>
      <c r="AA30">
        <f t="shared" ref="AA30:AD30" si="0">(U30/$N$30)-1</f>
        <v>6.7466266866567093E-3</v>
      </c>
      <c r="AB30">
        <f t="shared" si="0"/>
        <v>9.745127436281642E-3</v>
      </c>
      <c r="AC30">
        <f t="shared" si="0"/>
        <v>1.1244377811094441E-2</v>
      </c>
      <c r="AD30">
        <f t="shared" si="0"/>
        <v>3.7481259370315545E-3</v>
      </c>
    </row>
    <row r="33" spans="5:9" ht="15.75" x14ac:dyDescent="0.25">
      <c r="E33" s="17" t="s">
        <v>74</v>
      </c>
    </row>
    <row r="34" spans="5:9" ht="15.75" x14ac:dyDescent="0.25">
      <c r="E34" s="25" t="s">
        <v>67</v>
      </c>
      <c r="F34" s="26" t="s">
        <v>72</v>
      </c>
      <c r="G34" s="27" t="s">
        <v>68</v>
      </c>
      <c r="H34" s="27"/>
      <c r="I34" s="27"/>
    </row>
    <row r="35" spans="5:9" ht="15.75" x14ac:dyDescent="0.25">
      <c r="E35" s="25"/>
      <c r="F35" s="25"/>
      <c r="G35" s="16" t="s">
        <v>69</v>
      </c>
      <c r="H35" s="16" t="s">
        <v>144</v>
      </c>
      <c r="I35" s="16" t="s">
        <v>141</v>
      </c>
    </row>
    <row r="36" spans="5:9" ht="15.75" x14ac:dyDescent="0.25">
      <c r="E36" s="17" t="s">
        <v>44</v>
      </c>
      <c r="F36" s="18">
        <v>26.82263</v>
      </c>
      <c r="G36" s="19">
        <v>42.3</v>
      </c>
      <c r="H36" s="19">
        <v>42.9</v>
      </c>
      <c r="I36" s="19">
        <v>42.2</v>
      </c>
    </row>
    <row r="37" spans="5:9" ht="15.75" x14ac:dyDescent="0.25">
      <c r="E37" s="17" t="s">
        <v>43</v>
      </c>
      <c r="F37" s="18">
        <v>15.58286</v>
      </c>
      <c r="G37" s="19">
        <v>21.9</v>
      </c>
      <c r="H37" s="19">
        <v>22.6</v>
      </c>
      <c r="I37" s="19">
        <v>22.4</v>
      </c>
    </row>
    <row r="38" spans="5:9" ht="15.75" x14ac:dyDescent="0.25">
      <c r="E38" s="17" t="s">
        <v>62</v>
      </c>
      <c r="F38" s="18">
        <v>42.40549</v>
      </c>
      <c r="G38" s="19">
        <v>64.2</v>
      </c>
      <c r="H38" s="19">
        <v>65.5</v>
      </c>
      <c r="I38" s="19">
        <v>64.599999999999994</v>
      </c>
    </row>
    <row r="39" spans="5:9" ht="15.75" x14ac:dyDescent="0.25">
      <c r="E39" s="17" t="s">
        <v>63</v>
      </c>
      <c r="F39" s="18">
        <v>42.40549</v>
      </c>
      <c r="G39" s="19">
        <v>63.4</v>
      </c>
      <c r="H39" s="19">
        <v>64.599999999999994</v>
      </c>
      <c r="I39" s="19">
        <v>63.7</v>
      </c>
    </row>
    <row r="40" spans="5:9" ht="15.75" x14ac:dyDescent="0.25">
      <c r="E40" s="17" t="s">
        <v>42</v>
      </c>
      <c r="F40" s="18">
        <v>36.386650000000003</v>
      </c>
      <c r="G40" s="19">
        <v>47.7</v>
      </c>
      <c r="H40" s="19">
        <v>49.8</v>
      </c>
      <c r="I40" s="19">
        <v>48.8</v>
      </c>
    </row>
    <row r="41" spans="5:9" ht="15.75" x14ac:dyDescent="0.25">
      <c r="E41" s="17" t="s">
        <v>41</v>
      </c>
      <c r="F41" s="18">
        <v>14.8348</v>
      </c>
      <c r="G41" s="19">
        <v>20.5</v>
      </c>
      <c r="H41" s="19">
        <v>20.8</v>
      </c>
      <c r="I41" s="19">
        <v>20.2</v>
      </c>
    </row>
    <row r="42" spans="5:9" ht="15.75" x14ac:dyDescent="0.25">
      <c r="E42" s="17" t="s">
        <v>64</v>
      </c>
      <c r="F42" s="18">
        <v>93.626940000000005</v>
      </c>
      <c r="G42" s="19">
        <v>131.30000000000001</v>
      </c>
      <c r="H42" s="19">
        <v>134.9</v>
      </c>
      <c r="I42" s="19">
        <v>132.5</v>
      </c>
    </row>
    <row r="43" spans="5:9" ht="15.75" x14ac:dyDescent="0.25">
      <c r="E43" s="17" t="s">
        <v>65</v>
      </c>
      <c r="F43" s="18">
        <v>93.626940000000005</v>
      </c>
      <c r="G43" s="19">
        <v>130.4</v>
      </c>
      <c r="H43" s="19">
        <v>134.1</v>
      </c>
      <c r="I43" s="19">
        <v>131.69999999999999</v>
      </c>
    </row>
    <row r="44" spans="5:9" ht="15.75" x14ac:dyDescent="0.25">
      <c r="E44" s="17" t="s">
        <v>40</v>
      </c>
      <c r="F44" s="18">
        <v>3.010462</v>
      </c>
      <c r="G44" s="19">
        <v>4.5</v>
      </c>
      <c r="H44" s="19">
        <v>4.5</v>
      </c>
      <c r="I44" s="19">
        <v>4.5</v>
      </c>
    </row>
    <row r="45" spans="5:9" ht="15.75" x14ac:dyDescent="0.25">
      <c r="E45" s="17" t="s">
        <v>66</v>
      </c>
      <c r="F45" s="18">
        <v>96.637401999999994</v>
      </c>
      <c r="G45" s="19">
        <v>134</v>
      </c>
      <c r="H45" s="19">
        <v>137.69999999999999</v>
      </c>
      <c r="I45" s="19">
        <v>135.19999999999999</v>
      </c>
    </row>
  </sheetData>
  <mergeCells count="9">
    <mergeCell ref="E34:E35"/>
    <mergeCell ref="F34:F35"/>
    <mergeCell ref="G34:I34"/>
    <mergeCell ref="G4:I4"/>
    <mergeCell ref="F4:F5"/>
    <mergeCell ref="E4:E5"/>
    <mergeCell ref="E19:E20"/>
    <mergeCell ref="F19:F20"/>
    <mergeCell ref="G19:S19"/>
  </mergeCells>
  <phoneticPr fontId="1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8FBF1-D4B7-44FF-B576-67D0F65A528D}">
  <sheetPr codeName="Planilha4"/>
  <dimension ref="A1:V54"/>
  <sheetViews>
    <sheetView tabSelected="1" workbookViewId="0">
      <selection activeCell="U81" sqref="U81"/>
    </sheetView>
  </sheetViews>
  <sheetFormatPr defaultRowHeight="15" x14ac:dyDescent="0.25"/>
  <cols>
    <col min="2" max="2" width="9.140625" style="21" customWidth="1"/>
  </cols>
  <sheetData>
    <row r="1" spans="1:22" x14ac:dyDescent="0.25">
      <c r="A1" t="s">
        <v>75</v>
      </c>
      <c r="B1" s="21" t="s">
        <v>75</v>
      </c>
      <c r="C1" t="s">
        <v>64</v>
      </c>
      <c r="D1" t="s">
        <v>63</v>
      </c>
      <c r="E1" t="s">
        <v>42</v>
      </c>
      <c r="F1" t="s">
        <v>41</v>
      </c>
      <c r="I1" t="s">
        <v>75</v>
      </c>
      <c r="J1" t="s">
        <v>75</v>
      </c>
      <c r="K1" t="s">
        <v>64</v>
      </c>
      <c r="L1" t="s">
        <v>63</v>
      </c>
      <c r="M1" t="s">
        <v>42</v>
      </c>
      <c r="N1" t="s">
        <v>41</v>
      </c>
      <c r="Q1" t="s">
        <v>75</v>
      </c>
      <c r="R1" t="s">
        <v>75</v>
      </c>
      <c r="S1" t="s">
        <v>64</v>
      </c>
      <c r="T1" t="s">
        <v>63</v>
      </c>
      <c r="U1" t="s">
        <v>42</v>
      </c>
      <c r="V1" t="s">
        <v>41</v>
      </c>
    </row>
    <row r="2" spans="1:22" x14ac:dyDescent="0.25">
      <c r="A2" t="s">
        <v>76</v>
      </c>
      <c r="B2" s="21" t="s">
        <v>77</v>
      </c>
      <c r="C2" t="s">
        <v>78</v>
      </c>
      <c r="D2" t="s">
        <v>78</v>
      </c>
      <c r="E2" t="s">
        <v>78</v>
      </c>
      <c r="F2" t="s">
        <v>78</v>
      </c>
      <c r="I2" t="s">
        <v>76</v>
      </c>
      <c r="J2" t="s">
        <v>77</v>
      </c>
      <c r="K2" t="s">
        <v>78</v>
      </c>
      <c r="L2" t="s">
        <v>78</v>
      </c>
      <c r="M2" t="s">
        <v>78</v>
      </c>
      <c r="N2" t="s">
        <v>78</v>
      </c>
      <c r="Q2" t="s">
        <v>76</v>
      </c>
      <c r="R2" t="s">
        <v>77</v>
      </c>
      <c r="S2" t="s">
        <v>78</v>
      </c>
      <c r="T2" t="s">
        <v>78</v>
      </c>
      <c r="U2" t="s">
        <v>78</v>
      </c>
      <c r="V2" t="s">
        <v>78</v>
      </c>
    </row>
    <row r="3" spans="1:22" x14ac:dyDescent="0.25">
      <c r="C3" t="s">
        <v>136</v>
      </c>
      <c r="D3" t="s">
        <v>136</v>
      </c>
      <c r="E3" t="s">
        <v>136</v>
      </c>
      <c r="F3" t="s">
        <v>136</v>
      </c>
      <c r="K3" t="s">
        <v>137</v>
      </c>
      <c r="L3" t="s">
        <v>137</v>
      </c>
      <c r="M3" t="s">
        <v>137</v>
      </c>
      <c r="N3" t="s">
        <v>137</v>
      </c>
      <c r="S3" t="s">
        <v>79</v>
      </c>
      <c r="T3" t="s">
        <v>79</v>
      </c>
      <c r="U3" t="s">
        <v>79</v>
      </c>
      <c r="V3" t="s">
        <v>79</v>
      </c>
    </row>
    <row r="4" spans="1:22" x14ac:dyDescent="0.25">
      <c r="A4" t="s">
        <v>80</v>
      </c>
      <c r="B4" s="21" t="s">
        <v>81</v>
      </c>
      <c r="C4" t="s">
        <v>82</v>
      </c>
      <c r="D4" t="s">
        <v>82</v>
      </c>
      <c r="E4" t="s">
        <v>82</v>
      </c>
      <c r="F4" t="s">
        <v>83</v>
      </c>
      <c r="I4" t="s">
        <v>80</v>
      </c>
      <c r="J4" t="s">
        <v>81</v>
      </c>
      <c r="K4" t="s">
        <v>82</v>
      </c>
      <c r="L4" t="s">
        <v>82</v>
      </c>
      <c r="M4" t="s">
        <v>82</v>
      </c>
      <c r="N4" t="s">
        <v>83</v>
      </c>
      <c r="Q4" t="s">
        <v>80</v>
      </c>
      <c r="R4" t="s">
        <v>81</v>
      </c>
      <c r="S4" t="s">
        <v>82</v>
      </c>
      <c r="T4" t="s">
        <v>82</v>
      </c>
      <c r="U4" t="s">
        <v>82</v>
      </c>
      <c r="V4" t="s">
        <v>83</v>
      </c>
    </row>
    <row r="5" spans="1:22" x14ac:dyDescent="0.25">
      <c r="A5" t="s">
        <v>84</v>
      </c>
      <c r="B5" s="21" t="s">
        <v>81</v>
      </c>
      <c r="C5" t="s">
        <v>85</v>
      </c>
      <c r="D5" t="s">
        <v>85</v>
      </c>
      <c r="E5" t="s">
        <v>85</v>
      </c>
      <c r="F5" t="s">
        <v>86</v>
      </c>
      <c r="I5" t="s">
        <v>84</v>
      </c>
      <c r="J5" t="s">
        <v>81</v>
      </c>
      <c r="K5" t="s">
        <v>85</v>
      </c>
      <c r="L5" t="s">
        <v>85</v>
      </c>
      <c r="M5" t="s">
        <v>85</v>
      </c>
      <c r="N5" t="s">
        <v>86</v>
      </c>
      <c r="Q5" t="s">
        <v>84</v>
      </c>
      <c r="R5" t="s">
        <v>81</v>
      </c>
      <c r="S5" t="s">
        <v>85</v>
      </c>
      <c r="T5" t="s">
        <v>85</v>
      </c>
      <c r="U5" t="s">
        <v>85</v>
      </c>
      <c r="V5" t="s">
        <v>86</v>
      </c>
    </row>
    <row r="6" spans="1:22" x14ac:dyDescent="0.25">
      <c r="A6">
        <v>1</v>
      </c>
      <c r="B6" s="22" t="s">
        <v>87</v>
      </c>
      <c r="C6" s="20">
        <v>0</v>
      </c>
      <c r="D6" s="20">
        <v>0</v>
      </c>
      <c r="E6" s="20">
        <v>0</v>
      </c>
      <c r="F6" s="20">
        <v>0</v>
      </c>
      <c r="I6">
        <v>1</v>
      </c>
      <c r="J6" t="s">
        <v>87</v>
      </c>
      <c r="K6" s="20">
        <v>0</v>
      </c>
      <c r="L6" s="20">
        <v>0</v>
      </c>
      <c r="M6" s="20">
        <v>0</v>
      </c>
      <c r="N6" s="20">
        <v>0</v>
      </c>
      <c r="Q6">
        <v>1</v>
      </c>
      <c r="R6" t="s">
        <v>87</v>
      </c>
      <c r="S6" s="20">
        <v>0</v>
      </c>
      <c r="T6" s="20">
        <v>0</v>
      </c>
      <c r="U6" s="20">
        <v>0</v>
      </c>
      <c r="V6" s="20">
        <v>0</v>
      </c>
    </row>
    <row r="7" spans="1:22" x14ac:dyDescent="0.25">
      <c r="A7">
        <v>2</v>
      </c>
      <c r="B7" s="22" t="s">
        <v>88</v>
      </c>
      <c r="C7" s="20">
        <v>0</v>
      </c>
      <c r="D7" s="20">
        <v>2E-3</v>
      </c>
      <c r="E7" s="20">
        <v>0</v>
      </c>
      <c r="F7" s="20">
        <v>0</v>
      </c>
      <c r="I7">
        <v>2</v>
      </c>
      <c r="J7" t="s">
        <v>88</v>
      </c>
      <c r="K7" s="20">
        <v>0.01</v>
      </c>
      <c r="L7" s="20">
        <v>6.0000000000000001E-3</v>
      </c>
      <c r="M7" s="20">
        <v>1E-3</v>
      </c>
      <c r="N7" s="20">
        <v>4.0000000000000001E-3</v>
      </c>
      <c r="Q7">
        <v>2</v>
      </c>
      <c r="R7" t="s">
        <v>88</v>
      </c>
      <c r="S7" s="20">
        <v>0.01</v>
      </c>
      <c r="T7" s="20">
        <v>6.0000000000000001E-3</v>
      </c>
      <c r="U7" s="20">
        <v>1E-3</v>
      </c>
      <c r="V7" s="20">
        <v>4.0000000000000001E-3</v>
      </c>
    </row>
    <row r="8" spans="1:22" x14ac:dyDescent="0.25">
      <c r="A8">
        <v>3</v>
      </c>
      <c r="B8" s="22" t="s">
        <v>89</v>
      </c>
      <c r="C8" s="20">
        <v>0.01</v>
      </c>
      <c r="D8" s="20">
        <v>7.0000000000000001E-3</v>
      </c>
      <c r="E8" s="20">
        <v>0</v>
      </c>
      <c r="F8" s="20">
        <v>0</v>
      </c>
      <c r="I8">
        <v>3</v>
      </c>
      <c r="J8" t="s">
        <v>89</v>
      </c>
      <c r="K8" s="20">
        <v>0.03</v>
      </c>
      <c r="L8" s="20">
        <v>1.7999999999999999E-2</v>
      </c>
      <c r="M8" s="20">
        <v>2E-3</v>
      </c>
      <c r="N8" s="20">
        <v>6.0000000000000001E-3</v>
      </c>
      <c r="Q8">
        <v>3</v>
      </c>
      <c r="R8" t="s">
        <v>89</v>
      </c>
      <c r="S8" s="20">
        <v>0.03</v>
      </c>
      <c r="T8" s="20">
        <v>1.7000000000000001E-2</v>
      </c>
      <c r="U8" s="20">
        <v>2E-3</v>
      </c>
      <c r="V8" s="20">
        <v>7.0000000000000001E-3</v>
      </c>
    </row>
    <row r="9" spans="1:22" x14ac:dyDescent="0.25">
      <c r="A9">
        <v>4</v>
      </c>
      <c r="B9" s="22" t="s">
        <v>90</v>
      </c>
      <c r="C9" s="20">
        <v>0.06</v>
      </c>
      <c r="D9" s="20">
        <v>3.7999999999999999E-2</v>
      </c>
      <c r="E9" s="20">
        <v>1.9E-2</v>
      </c>
      <c r="F9" s="20">
        <v>1E-3</v>
      </c>
      <c r="I9">
        <v>4</v>
      </c>
      <c r="J9" t="s">
        <v>90</v>
      </c>
      <c r="K9" s="20">
        <v>0.11</v>
      </c>
      <c r="L9" s="20">
        <v>5.7000000000000002E-2</v>
      </c>
      <c r="M9" s="20">
        <v>3.5999999999999997E-2</v>
      </c>
      <c r="N9" s="20">
        <v>1.4E-2</v>
      </c>
      <c r="Q9">
        <v>4</v>
      </c>
      <c r="R9" t="s">
        <v>90</v>
      </c>
      <c r="S9" s="20">
        <v>0.1</v>
      </c>
      <c r="T9" s="20">
        <v>5.5E-2</v>
      </c>
      <c r="U9" s="20">
        <v>3.2000000000000001E-2</v>
      </c>
      <c r="V9" s="20">
        <v>1.2E-2</v>
      </c>
    </row>
    <row r="10" spans="1:22" x14ac:dyDescent="0.25">
      <c r="A10">
        <v>5</v>
      </c>
      <c r="B10" s="22" t="s">
        <v>91</v>
      </c>
      <c r="C10" s="20">
        <v>0.43</v>
      </c>
      <c r="D10" s="20">
        <v>0.24399999999999999</v>
      </c>
      <c r="E10" s="20">
        <v>0.16</v>
      </c>
      <c r="F10" s="20">
        <v>2.8000000000000001E-2</v>
      </c>
      <c r="I10">
        <v>5</v>
      </c>
      <c r="J10" t="s">
        <v>91</v>
      </c>
      <c r="K10" s="20">
        <v>0.73</v>
      </c>
      <c r="L10" s="20">
        <v>0.32900000000000001</v>
      </c>
      <c r="M10" s="20">
        <v>0.308</v>
      </c>
      <c r="N10" s="20">
        <v>9.9000000000000005E-2</v>
      </c>
      <c r="Q10">
        <v>5</v>
      </c>
      <c r="R10" t="s">
        <v>91</v>
      </c>
      <c r="S10" s="20">
        <v>0.62</v>
      </c>
      <c r="T10" s="20">
        <v>0.30099999999999999</v>
      </c>
      <c r="U10" s="20">
        <v>0.26900000000000002</v>
      </c>
      <c r="V10" s="20">
        <v>5.0999999999999997E-2</v>
      </c>
    </row>
    <row r="11" spans="1:22" x14ac:dyDescent="0.25">
      <c r="A11">
        <v>6</v>
      </c>
      <c r="B11" s="22" t="s">
        <v>92</v>
      </c>
      <c r="C11" s="20">
        <v>1.75</v>
      </c>
      <c r="D11" s="20">
        <v>0.92900000000000005</v>
      </c>
      <c r="E11" s="20">
        <v>0.66300000000000003</v>
      </c>
      <c r="F11" s="20">
        <v>0.154</v>
      </c>
      <c r="I11">
        <v>6</v>
      </c>
      <c r="J11" t="s">
        <v>92</v>
      </c>
      <c r="K11" s="20">
        <v>2.86</v>
      </c>
      <c r="L11" s="20">
        <v>1.298</v>
      </c>
      <c r="M11" s="20">
        <v>1.1870000000000001</v>
      </c>
      <c r="N11" s="20">
        <v>0.379</v>
      </c>
      <c r="Q11">
        <v>6</v>
      </c>
      <c r="R11" t="s">
        <v>92</v>
      </c>
      <c r="S11" s="20">
        <v>2.42</v>
      </c>
      <c r="T11" s="20">
        <v>1.1719999999999999</v>
      </c>
      <c r="U11" s="20">
        <v>1.0369999999999999</v>
      </c>
      <c r="V11" s="20">
        <v>0.216</v>
      </c>
    </row>
    <row r="12" spans="1:22" x14ac:dyDescent="0.25">
      <c r="A12">
        <v>7</v>
      </c>
      <c r="B12" s="22" t="s">
        <v>93</v>
      </c>
      <c r="C12" s="20">
        <v>7.13</v>
      </c>
      <c r="D12" s="20">
        <v>3.4470000000000001</v>
      </c>
      <c r="E12" s="20">
        <v>2.5910000000000002</v>
      </c>
      <c r="F12" s="20">
        <v>1.097</v>
      </c>
      <c r="I12">
        <v>7</v>
      </c>
      <c r="J12" t="s">
        <v>93</v>
      </c>
      <c r="K12" s="20">
        <v>9.74</v>
      </c>
      <c r="L12" s="20">
        <v>4.4059999999999997</v>
      </c>
      <c r="M12" s="20">
        <v>3.75</v>
      </c>
      <c r="N12" s="20">
        <v>1.581</v>
      </c>
      <c r="Q12">
        <v>7</v>
      </c>
      <c r="R12" t="s">
        <v>93</v>
      </c>
      <c r="S12" s="20">
        <v>8.6300000000000008</v>
      </c>
      <c r="T12" s="20">
        <v>4.0579999999999998</v>
      </c>
      <c r="U12" s="20">
        <v>3.3940000000000001</v>
      </c>
      <c r="V12" s="20">
        <v>1.18</v>
      </c>
    </row>
    <row r="13" spans="1:22" x14ac:dyDescent="0.25">
      <c r="A13">
        <v>8</v>
      </c>
      <c r="B13" s="22" t="s">
        <v>94</v>
      </c>
      <c r="C13" s="20">
        <v>20.5</v>
      </c>
      <c r="D13" s="20">
        <v>9.8089999999999993</v>
      </c>
      <c r="E13" s="20">
        <v>7.1689999999999996</v>
      </c>
      <c r="F13" s="20">
        <v>3.52</v>
      </c>
      <c r="I13">
        <v>8</v>
      </c>
      <c r="J13" t="s">
        <v>94</v>
      </c>
      <c r="K13" s="20">
        <v>24.6</v>
      </c>
      <c r="L13" s="20">
        <v>11.398999999999999</v>
      </c>
      <c r="M13" s="20">
        <v>9.0660000000000007</v>
      </c>
      <c r="N13" s="20">
        <v>4.1319999999999997</v>
      </c>
      <c r="Q13">
        <v>8</v>
      </c>
      <c r="R13" t="s">
        <v>94</v>
      </c>
      <c r="S13" s="20">
        <v>22.7</v>
      </c>
      <c r="T13" s="20">
        <v>10.74</v>
      </c>
      <c r="U13" s="20">
        <v>8.423</v>
      </c>
      <c r="V13" s="20">
        <v>3.5369999999999999</v>
      </c>
    </row>
    <row r="14" spans="1:22" x14ac:dyDescent="0.25">
      <c r="A14">
        <v>9</v>
      </c>
      <c r="B14" s="22" t="s">
        <v>95</v>
      </c>
      <c r="C14" s="20">
        <v>41.59</v>
      </c>
      <c r="D14" s="20">
        <v>20.143999999999998</v>
      </c>
      <c r="E14" s="20">
        <v>14.188000000000001</v>
      </c>
      <c r="F14" s="20">
        <v>7.2569999999999997</v>
      </c>
      <c r="I14">
        <v>9</v>
      </c>
      <c r="J14" t="s">
        <v>95</v>
      </c>
      <c r="K14" s="20">
        <v>46.54</v>
      </c>
      <c r="L14" s="20">
        <v>22.081</v>
      </c>
      <c r="M14" s="20">
        <v>16.600999999999999</v>
      </c>
      <c r="N14" s="20">
        <v>7.86</v>
      </c>
      <c r="Q14">
        <v>9</v>
      </c>
      <c r="R14" t="s">
        <v>95</v>
      </c>
      <c r="S14" s="20">
        <v>44.03</v>
      </c>
      <c r="T14" s="20">
        <v>21.163</v>
      </c>
      <c r="U14" s="20">
        <v>15.72</v>
      </c>
      <c r="V14" s="20">
        <v>7.149</v>
      </c>
    </row>
    <row r="15" spans="1:22" x14ac:dyDescent="0.25">
      <c r="A15">
        <v>10</v>
      </c>
      <c r="B15" s="22" t="s">
        <v>96</v>
      </c>
      <c r="C15" s="20">
        <v>66.540000000000006</v>
      </c>
      <c r="D15" s="20">
        <v>32.530999999999999</v>
      </c>
      <c r="E15" s="20">
        <v>22.550999999999998</v>
      </c>
      <c r="F15" s="20">
        <v>11.459</v>
      </c>
      <c r="I15">
        <v>10</v>
      </c>
      <c r="J15" t="s">
        <v>96</v>
      </c>
      <c r="K15" s="20">
        <v>71.78</v>
      </c>
      <c r="L15" s="20">
        <v>34.534999999999997</v>
      </c>
      <c r="M15" s="20">
        <v>25.242999999999999</v>
      </c>
      <c r="N15" s="20">
        <v>12.000999999999999</v>
      </c>
      <c r="Q15">
        <v>10</v>
      </c>
      <c r="R15" t="s">
        <v>96</v>
      </c>
      <c r="S15" s="20">
        <v>68.930000000000007</v>
      </c>
      <c r="T15" s="20">
        <v>33.475000000000001</v>
      </c>
      <c r="U15" s="20">
        <v>24.206</v>
      </c>
      <c r="V15" s="20">
        <v>11.247999999999999</v>
      </c>
    </row>
    <row r="16" spans="1:22" x14ac:dyDescent="0.25">
      <c r="A16">
        <v>11</v>
      </c>
      <c r="B16" s="22" t="s">
        <v>97</v>
      </c>
      <c r="C16" s="20">
        <v>91.29</v>
      </c>
      <c r="D16" s="20">
        <v>44.723999999999997</v>
      </c>
      <c r="E16" s="20">
        <v>31.100999999999999</v>
      </c>
      <c r="F16" s="20">
        <v>15.464</v>
      </c>
      <c r="I16">
        <v>11</v>
      </c>
      <c r="J16" t="s">
        <v>97</v>
      </c>
      <c r="K16" s="20">
        <v>96.41</v>
      </c>
      <c r="L16" s="20">
        <v>46.62</v>
      </c>
      <c r="M16" s="20">
        <v>33.869</v>
      </c>
      <c r="N16" s="20">
        <v>15.917</v>
      </c>
      <c r="Q16">
        <v>11</v>
      </c>
      <c r="R16" t="s">
        <v>97</v>
      </c>
      <c r="S16" s="20">
        <v>93.45</v>
      </c>
      <c r="T16" s="20">
        <v>45.521000000000001</v>
      </c>
      <c r="U16" s="20">
        <v>32.756</v>
      </c>
      <c r="V16" s="20">
        <v>15.173999999999999</v>
      </c>
    </row>
    <row r="17" spans="1:22" x14ac:dyDescent="0.25">
      <c r="A17">
        <v>12</v>
      </c>
      <c r="B17" s="22" t="s">
        <v>98</v>
      </c>
      <c r="C17" s="20">
        <v>112.89</v>
      </c>
      <c r="D17" s="20">
        <v>55.161000000000001</v>
      </c>
      <c r="E17" s="20">
        <v>38.948999999999998</v>
      </c>
      <c r="F17" s="20">
        <v>18.782</v>
      </c>
      <c r="I17">
        <v>12</v>
      </c>
      <c r="J17" t="s">
        <v>98</v>
      </c>
      <c r="K17" s="20">
        <v>117.63</v>
      </c>
      <c r="L17" s="20">
        <v>56.85</v>
      </c>
      <c r="M17" s="20">
        <v>41.645000000000003</v>
      </c>
      <c r="N17" s="20">
        <v>19.138000000000002</v>
      </c>
      <c r="Q17">
        <v>12</v>
      </c>
      <c r="R17" t="s">
        <v>98</v>
      </c>
      <c r="S17" s="20">
        <v>114.75</v>
      </c>
      <c r="T17" s="20">
        <v>55.786000000000001</v>
      </c>
      <c r="U17" s="20">
        <v>40.518999999999998</v>
      </c>
      <c r="V17" s="20">
        <v>18.442</v>
      </c>
    </row>
    <row r="18" spans="1:22" x14ac:dyDescent="0.25">
      <c r="A18">
        <v>13</v>
      </c>
      <c r="B18" s="22" t="s">
        <v>99</v>
      </c>
      <c r="C18" s="20">
        <v>127.34</v>
      </c>
      <c r="D18" s="20">
        <v>61.982999999999997</v>
      </c>
      <c r="E18" s="20">
        <v>44.805999999999997</v>
      </c>
      <c r="F18" s="20">
        <v>20.547000000000001</v>
      </c>
      <c r="I18">
        <v>13</v>
      </c>
      <c r="J18" t="s">
        <v>99</v>
      </c>
      <c r="K18" s="20">
        <v>131.56</v>
      </c>
      <c r="L18" s="20">
        <v>63.420999999999999</v>
      </c>
      <c r="M18" s="20">
        <v>47.326999999999998</v>
      </c>
      <c r="N18" s="20">
        <v>20.81</v>
      </c>
      <c r="Q18">
        <v>13</v>
      </c>
      <c r="R18" t="s">
        <v>99</v>
      </c>
      <c r="S18" s="20">
        <v>128.88</v>
      </c>
      <c r="T18" s="20">
        <v>62.442</v>
      </c>
      <c r="U18" s="20">
        <v>46.238999999999997</v>
      </c>
      <c r="V18" s="20">
        <v>20.193999999999999</v>
      </c>
    </row>
    <row r="19" spans="1:22" x14ac:dyDescent="0.25">
      <c r="A19">
        <v>14</v>
      </c>
      <c r="B19" s="22" t="s">
        <v>100</v>
      </c>
      <c r="C19" s="20">
        <v>131.27000000000001</v>
      </c>
      <c r="D19" s="20">
        <v>63.39</v>
      </c>
      <c r="E19" s="20">
        <v>47.497</v>
      </c>
      <c r="F19" s="20">
        <v>20.385000000000002</v>
      </c>
      <c r="I19">
        <v>14</v>
      </c>
      <c r="J19" t="s">
        <v>100</v>
      </c>
      <c r="K19" s="20">
        <v>134.9</v>
      </c>
      <c r="L19" s="20">
        <v>64.561000000000007</v>
      </c>
      <c r="M19" s="20">
        <v>49.765000000000001</v>
      </c>
      <c r="N19" s="20">
        <v>20.568999999999999</v>
      </c>
      <c r="Q19">
        <v>14</v>
      </c>
      <c r="R19" t="s">
        <v>100</v>
      </c>
      <c r="S19" s="20">
        <v>132.52000000000001</v>
      </c>
      <c r="T19" s="20">
        <v>63.71</v>
      </c>
      <c r="U19" s="20">
        <v>48.761000000000003</v>
      </c>
      <c r="V19" s="20">
        <v>20.052</v>
      </c>
    </row>
    <row r="20" spans="1:22" x14ac:dyDescent="0.25">
      <c r="A20">
        <v>15</v>
      </c>
      <c r="B20" s="22" t="s">
        <v>101</v>
      </c>
      <c r="C20" s="20">
        <v>127.65</v>
      </c>
      <c r="D20" s="20">
        <v>60.582999999999998</v>
      </c>
      <c r="E20" s="20">
        <v>47.695999999999998</v>
      </c>
      <c r="F20" s="20">
        <v>19.37</v>
      </c>
      <c r="I20">
        <v>15</v>
      </c>
      <c r="J20" t="s">
        <v>101</v>
      </c>
      <c r="K20" s="20">
        <v>130.66999999999999</v>
      </c>
      <c r="L20" s="20">
        <v>61.500999999999998</v>
      </c>
      <c r="M20" s="20">
        <v>49.677</v>
      </c>
      <c r="N20" s="20">
        <v>19.495999999999999</v>
      </c>
      <c r="Q20">
        <v>15</v>
      </c>
      <c r="R20" t="s">
        <v>101</v>
      </c>
      <c r="S20" s="20">
        <v>128.63999999999999</v>
      </c>
      <c r="T20" s="20">
        <v>60.790999999999997</v>
      </c>
      <c r="U20" s="20">
        <v>48.779000000000003</v>
      </c>
      <c r="V20" s="20">
        <v>19.067</v>
      </c>
    </row>
    <row r="21" spans="1:22" x14ac:dyDescent="0.25">
      <c r="A21">
        <v>16</v>
      </c>
      <c r="B21" s="22" t="s">
        <v>102</v>
      </c>
      <c r="C21" s="20">
        <v>118.3</v>
      </c>
      <c r="D21" s="20">
        <v>55.162999999999997</v>
      </c>
      <c r="E21" s="20">
        <v>45.853999999999999</v>
      </c>
      <c r="F21" s="20">
        <v>17.286999999999999</v>
      </c>
      <c r="I21">
        <v>16</v>
      </c>
      <c r="J21" t="s">
        <v>102</v>
      </c>
      <c r="K21" s="20">
        <v>120.8</v>
      </c>
      <c r="L21" s="20">
        <v>55.868000000000002</v>
      </c>
      <c r="M21" s="20">
        <v>47.558999999999997</v>
      </c>
      <c r="N21" s="20">
        <v>17.367999999999999</v>
      </c>
      <c r="Q21">
        <v>16</v>
      </c>
      <c r="R21" t="s">
        <v>102</v>
      </c>
      <c r="S21" s="20">
        <v>119.09</v>
      </c>
      <c r="T21" s="20">
        <v>55.290999999999997</v>
      </c>
      <c r="U21" s="20">
        <v>46.771000000000001</v>
      </c>
      <c r="V21" s="20">
        <v>17.027000000000001</v>
      </c>
    </row>
    <row r="22" spans="1:22" x14ac:dyDescent="0.25">
      <c r="A22">
        <v>17</v>
      </c>
      <c r="B22" s="22" t="s">
        <v>103</v>
      </c>
      <c r="C22" s="20">
        <v>103.83</v>
      </c>
      <c r="D22" s="20">
        <v>47.277999999999999</v>
      </c>
      <c r="E22" s="20">
        <v>41.999000000000002</v>
      </c>
      <c r="F22" s="20">
        <v>14.548999999999999</v>
      </c>
      <c r="I22">
        <v>17</v>
      </c>
      <c r="J22" t="s">
        <v>103</v>
      </c>
      <c r="K22" s="20">
        <v>105.84</v>
      </c>
      <c r="L22" s="20">
        <v>47.81</v>
      </c>
      <c r="M22" s="20">
        <v>43.433999999999997</v>
      </c>
      <c r="N22" s="20">
        <v>14.6</v>
      </c>
      <c r="Q22">
        <v>17</v>
      </c>
      <c r="R22" t="s">
        <v>103</v>
      </c>
      <c r="S22" s="20">
        <v>104.45</v>
      </c>
      <c r="T22" s="20">
        <v>47.356000000000002</v>
      </c>
      <c r="U22" s="20">
        <v>42.761000000000003</v>
      </c>
      <c r="V22" s="20">
        <v>14.337</v>
      </c>
    </row>
    <row r="23" spans="1:22" x14ac:dyDescent="0.25">
      <c r="A23">
        <v>18</v>
      </c>
      <c r="B23" s="22" t="s">
        <v>104</v>
      </c>
      <c r="C23" s="20">
        <v>89.26</v>
      </c>
      <c r="D23" s="20">
        <v>39.313000000000002</v>
      </c>
      <c r="E23" s="20">
        <v>37.673000000000002</v>
      </c>
      <c r="F23" s="20">
        <v>12.273</v>
      </c>
      <c r="I23">
        <v>18</v>
      </c>
      <c r="J23" t="s">
        <v>104</v>
      </c>
      <c r="K23" s="20">
        <v>90.88</v>
      </c>
      <c r="L23" s="20">
        <v>39.704000000000001</v>
      </c>
      <c r="M23" s="20">
        <v>38.865000000000002</v>
      </c>
      <c r="N23" s="20">
        <v>12.305999999999999</v>
      </c>
      <c r="Q23">
        <v>18</v>
      </c>
      <c r="R23" t="s">
        <v>104</v>
      </c>
      <c r="S23" s="20">
        <v>89.75</v>
      </c>
      <c r="T23" s="20">
        <v>39.353999999999999</v>
      </c>
      <c r="U23" s="20">
        <v>38.298000000000002</v>
      </c>
      <c r="V23" s="20">
        <v>12.099</v>
      </c>
    </row>
    <row r="24" spans="1:22" x14ac:dyDescent="0.25">
      <c r="A24">
        <v>19</v>
      </c>
      <c r="B24" s="22" t="s">
        <v>105</v>
      </c>
      <c r="C24" s="20">
        <v>76.36</v>
      </c>
      <c r="D24" s="20">
        <v>32.671999999999997</v>
      </c>
      <c r="E24" s="20">
        <v>33.468000000000004</v>
      </c>
      <c r="F24" s="20">
        <v>10.222</v>
      </c>
      <c r="I24">
        <v>19</v>
      </c>
      <c r="J24" t="s">
        <v>105</v>
      </c>
      <c r="K24" s="20">
        <v>77.66</v>
      </c>
      <c r="L24" s="20">
        <v>32.962000000000003</v>
      </c>
      <c r="M24" s="20">
        <v>34.457000000000001</v>
      </c>
      <c r="N24" s="20">
        <v>10.241</v>
      </c>
      <c r="Q24">
        <v>19</v>
      </c>
      <c r="R24" t="s">
        <v>105</v>
      </c>
      <c r="S24" s="20">
        <v>76.75</v>
      </c>
      <c r="T24" s="20">
        <v>32.691000000000003</v>
      </c>
      <c r="U24" s="20">
        <v>33.981000000000002</v>
      </c>
      <c r="V24" s="20">
        <v>10.081</v>
      </c>
    </row>
    <row r="25" spans="1:22" x14ac:dyDescent="0.25">
      <c r="A25">
        <v>20</v>
      </c>
      <c r="B25" s="22" t="s">
        <v>106</v>
      </c>
      <c r="C25" s="20">
        <v>65.31</v>
      </c>
      <c r="D25" s="20">
        <v>27.158999999999999</v>
      </c>
      <c r="E25" s="20">
        <v>29.513999999999999</v>
      </c>
      <c r="F25" s="20">
        <v>8.6379999999999999</v>
      </c>
      <c r="I25">
        <v>20</v>
      </c>
      <c r="J25" t="s">
        <v>106</v>
      </c>
      <c r="K25" s="20">
        <v>66.36</v>
      </c>
      <c r="L25" s="20">
        <v>27.376000000000001</v>
      </c>
      <c r="M25" s="20">
        <v>30.331</v>
      </c>
      <c r="N25" s="20">
        <v>8.65</v>
      </c>
      <c r="Q25">
        <v>20</v>
      </c>
      <c r="R25" t="s">
        <v>106</v>
      </c>
      <c r="S25" s="20">
        <v>65.62</v>
      </c>
      <c r="T25" s="20">
        <v>27.164000000000001</v>
      </c>
      <c r="U25" s="20">
        <v>29.931999999999999</v>
      </c>
      <c r="V25" s="20">
        <v>8.5210000000000008</v>
      </c>
    </row>
    <row r="26" spans="1:22" x14ac:dyDescent="0.25">
      <c r="A26">
        <v>21</v>
      </c>
      <c r="B26" s="22" t="s">
        <v>107</v>
      </c>
      <c r="C26" s="20">
        <v>55.4</v>
      </c>
      <c r="D26" s="20">
        <v>22.527000000000001</v>
      </c>
      <c r="E26" s="20">
        <v>25.791</v>
      </c>
      <c r="F26" s="20">
        <v>7.0819999999999999</v>
      </c>
      <c r="I26">
        <v>21</v>
      </c>
      <c r="J26" t="s">
        <v>107</v>
      </c>
      <c r="K26" s="20">
        <v>56.24</v>
      </c>
      <c r="L26" s="20">
        <v>22.69</v>
      </c>
      <c r="M26" s="20">
        <v>26.466000000000001</v>
      </c>
      <c r="N26" s="20">
        <v>7.0880000000000001</v>
      </c>
      <c r="Q26">
        <v>21</v>
      </c>
      <c r="R26" t="s">
        <v>107</v>
      </c>
      <c r="S26" s="20">
        <v>55.65</v>
      </c>
      <c r="T26" s="20">
        <v>22.524000000000001</v>
      </c>
      <c r="U26" s="20">
        <v>26.132999999999999</v>
      </c>
      <c r="V26" s="20">
        <v>6.9889999999999999</v>
      </c>
    </row>
    <row r="27" spans="1:22" x14ac:dyDescent="0.25">
      <c r="A27">
        <v>22</v>
      </c>
      <c r="B27" s="22" t="s">
        <v>108</v>
      </c>
      <c r="C27" s="20">
        <v>45.88</v>
      </c>
      <c r="D27" s="20">
        <v>18.125</v>
      </c>
      <c r="E27" s="20">
        <v>22.082000000000001</v>
      </c>
      <c r="F27" s="20">
        <v>5.6680000000000001</v>
      </c>
      <c r="I27">
        <v>22</v>
      </c>
      <c r="J27" t="s">
        <v>108</v>
      </c>
      <c r="K27" s="20">
        <v>46.55</v>
      </c>
      <c r="L27" s="20">
        <v>18.248999999999999</v>
      </c>
      <c r="M27" s="20">
        <v>22.635000000000002</v>
      </c>
      <c r="N27" s="20">
        <v>5.6710000000000003</v>
      </c>
      <c r="Q27">
        <v>22</v>
      </c>
      <c r="R27" t="s">
        <v>108</v>
      </c>
      <c r="S27" s="20">
        <v>46.07</v>
      </c>
      <c r="T27" s="20">
        <v>18.12</v>
      </c>
      <c r="U27" s="20">
        <v>22.36</v>
      </c>
      <c r="V27" s="20">
        <v>5.5949999999999998</v>
      </c>
    </row>
    <row r="28" spans="1:22" x14ac:dyDescent="0.25">
      <c r="A28">
        <v>23</v>
      </c>
      <c r="B28" s="22" t="s">
        <v>109</v>
      </c>
      <c r="C28" s="20">
        <v>38.229999999999997</v>
      </c>
      <c r="D28" s="20">
        <v>14.625</v>
      </c>
      <c r="E28" s="20">
        <v>18.920999999999999</v>
      </c>
      <c r="F28" s="20">
        <v>4.6890000000000001</v>
      </c>
      <c r="I28">
        <v>23</v>
      </c>
      <c r="J28" t="s">
        <v>109</v>
      </c>
      <c r="K28" s="20">
        <v>38.78</v>
      </c>
      <c r="L28" s="20">
        <v>14.717000000000001</v>
      </c>
      <c r="M28" s="20">
        <v>19.373000000000001</v>
      </c>
      <c r="N28" s="20">
        <v>4.6900000000000004</v>
      </c>
      <c r="Q28">
        <v>23</v>
      </c>
      <c r="R28" t="s">
        <v>109</v>
      </c>
      <c r="S28" s="20">
        <v>38.39</v>
      </c>
      <c r="T28" s="20">
        <v>14.618</v>
      </c>
      <c r="U28" s="20">
        <v>19.146000000000001</v>
      </c>
      <c r="V28" s="20">
        <v>4.6289999999999996</v>
      </c>
    </row>
    <row r="29" spans="1:22" x14ac:dyDescent="0.25">
      <c r="A29">
        <v>24</v>
      </c>
      <c r="B29" s="22" t="s">
        <v>110</v>
      </c>
      <c r="C29" s="20">
        <v>32.840000000000003</v>
      </c>
      <c r="D29" s="20">
        <v>12.346</v>
      </c>
      <c r="E29" s="20">
        <v>16.431999999999999</v>
      </c>
      <c r="F29" s="20">
        <v>4.0609999999999999</v>
      </c>
      <c r="I29">
        <v>24</v>
      </c>
      <c r="J29" t="s">
        <v>110</v>
      </c>
      <c r="K29" s="20">
        <v>33.28</v>
      </c>
      <c r="L29" s="20">
        <v>12.417</v>
      </c>
      <c r="M29" s="20">
        <v>16.803999999999998</v>
      </c>
      <c r="N29" s="20">
        <v>4.0609999999999999</v>
      </c>
      <c r="Q29">
        <v>24</v>
      </c>
      <c r="R29" t="s">
        <v>110</v>
      </c>
      <c r="S29" s="20">
        <v>32.96</v>
      </c>
      <c r="T29" s="20">
        <v>12.336</v>
      </c>
      <c r="U29" s="20">
        <v>16.614999999999998</v>
      </c>
      <c r="V29" s="20">
        <v>4.01</v>
      </c>
    </row>
    <row r="30" spans="1:22" x14ac:dyDescent="0.25">
      <c r="A30">
        <v>25</v>
      </c>
      <c r="B30" s="22" t="s">
        <v>111</v>
      </c>
      <c r="C30" s="20">
        <v>29.09</v>
      </c>
      <c r="D30" s="20">
        <v>10.935</v>
      </c>
      <c r="E30" s="20">
        <v>14.494</v>
      </c>
      <c r="F30" s="20">
        <v>3.661</v>
      </c>
      <c r="I30">
        <v>25</v>
      </c>
      <c r="J30" t="s">
        <v>111</v>
      </c>
      <c r="K30" s="20">
        <v>29.46</v>
      </c>
      <c r="L30" s="20">
        <v>10.993</v>
      </c>
      <c r="M30" s="20">
        <v>14.803000000000001</v>
      </c>
      <c r="N30" s="20">
        <v>3.66</v>
      </c>
      <c r="Q30">
        <v>25</v>
      </c>
      <c r="R30" t="s">
        <v>111</v>
      </c>
      <c r="S30" s="20">
        <v>29.18</v>
      </c>
      <c r="T30" s="20">
        <v>10.923999999999999</v>
      </c>
      <c r="U30" s="20">
        <v>14.644</v>
      </c>
      <c r="V30" s="20">
        <v>3.6150000000000002</v>
      </c>
    </row>
    <row r="31" spans="1:22" x14ac:dyDescent="0.25">
      <c r="A31">
        <v>26</v>
      </c>
      <c r="B31" s="22" t="s">
        <v>112</v>
      </c>
      <c r="C31" s="20">
        <v>24.05</v>
      </c>
      <c r="D31" s="20">
        <v>9.048</v>
      </c>
      <c r="E31" s="20">
        <v>12.289</v>
      </c>
      <c r="F31" s="20">
        <v>2.714</v>
      </c>
      <c r="I31">
        <v>26</v>
      </c>
      <c r="J31" t="s">
        <v>112</v>
      </c>
      <c r="K31" s="20">
        <v>24.35</v>
      </c>
      <c r="L31" s="20">
        <v>9.0950000000000006</v>
      </c>
      <c r="M31" s="20">
        <v>12.545999999999999</v>
      </c>
      <c r="N31" s="20">
        <v>2.7130000000000001</v>
      </c>
      <c r="Q31">
        <v>26</v>
      </c>
      <c r="R31" t="s">
        <v>112</v>
      </c>
      <c r="S31" s="20">
        <v>24.13</v>
      </c>
      <c r="T31" s="20">
        <v>9.0389999999999997</v>
      </c>
      <c r="U31" s="20">
        <v>12.413</v>
      </c>
      <c r="V31" s="20">
        <v>2.6819999999999999</v>
      </c>
    </row>
    <row r="32" spans="1:22" x14ac:dyDescent="0.25">
      <c r="A32">
        <v>27</v>
      </c>
      <c r="B32" s="22" t="s">
        <v>113</v>
      </c>
      <c r="C32" s="20">
        <v>17.649999999999999</v>
      </c>
      <c r="D32" s="20">
        <v>6.1820000000000004</v>
      </c>
      <c r="E32" s="20">
        <v>9.718</v>
      </c>
      <c r="F32" s="20">
        <v>1.7490000000000001</v>
      </c>
      <c r="I32">
        <v>27</v>
      </c>
      <c r="J32" t="s">
        <v>113</v>
      </c>
      <c r="K32" s="20">
        <v>17.89</v>
      </c>
      <c r="L32" s="20">
        <v>6.218</v>
      </c>
      <c r="M32" s="20">
        <v>9.9220000000000006</v>
      </c>
      <c r="N32" s="20">
        <v>1.7470000000000001</v>
      </c>
      <c r="Q32">
        <v>27</v>
      </c>
      <c r="R32" t="s">
        <v>113</v>
      </c>
      <c r="S32" s="20">
        <v>17.72</v>
      </c>
      <c r="T32" s="20">
        <v>6.1790000000000003</v>
      </c>
      <c r="U32" s="20">
        <v>9.8170000000000002</v>
      </c>
      <c r="V32" s="20">
        <v>1.728</v>
      </c>
    </row>
    <row r="33" spans="1:22" x14ac:dyDescent="0.25">
      <c r="A33">
        <v>28</v>
      </c>
      <c r="B33" s="22" t="s">
        <v>114</v>
      </c>
      <c r="C33" s="20">
        <v>12.55</v>
      </c>
      <c r="D33" s="20">
        <v>3.847</v>
      </c>
      <c r="E33" s="20">
        <v>7.5830000000000002</v>
      </c>
      <c r="F33" s="20">
        <v>1.1240000000000001</v>
      </c>
      <c r="I33">
        <v>28</v>
      </c>
      <c r="J33" t="s">
        <v>114</v>
      </c>
      <c r="K33" s="20">
        <v>12.73</v>
      </c>
      <c r="L33" s="20">
        <v>3.8690000000000002</v>
      </c>
      <c r="M33" s="20">
        <v>7.742</v>
      </c>
      <c r="N33" s="20">
        <v>1.123</v>
      </c>
      <c r="Q33">
        <v>28</v>
      </c>
      <c r="R33" t="s">
        <v>114</v>
      </c>
      <c r="S33" s="20">
        <v>12.62</v>
      </c>
      <c r="T33" s="20">
        <v>3.8450000000000002</v>
      </c>
      <c r="U33" s="20">
        <v>7.66</v>
      </c>
      <c r="V33" s="20">
        <v>1.111</v>
      </c>
    </row>
    <row r="34" spans="1:22" x14ac:dyDescent="0.25">
      <c r="A34">
        <v>29</v>
      </c>
      <c r="B34" s="22" t="s">
        <v>115</v>
      </c>
      <c r="C34" s="20">
        <v>9.0299999999999994</v>
      </c>
      <c r="D34" s="20">
        <v>2.3929999999999998</v>
      </c>
      <c r="E34" s="20">
        <v>5.9160000000000004</v>
      </c>
      <c r="F34" s="20">
        <v>0.72299999999999998</v>
      </c>
      <c r="I34">
        <v>29</v>
      </c>
      <c r="J34" t="s">
        <v>115</v>
      </c>
      <c r="K34" s="20">
        <v>9.17</v>
      </c>
      <c r="L34" s="20">
        <v>2.407</v>
      </c>
      <c r="M34" s="20">
        <v>6.04</v>
      </c>
      <c r="N34" s="20">
        <v>0.72199999999999998</v>
      </c>
      <c r="Q34">
        <v>29</v>
      </c>
      <c r="R34" t="s">
        <v>115</v>
      </c>
      <c r="S34" s="20">
        <v>9.08</v>
      </c>
      <c r="T34" s="20">
        <v>2.3919999999999999</v>
      </c>
      <c r="U34" s="20">
        <v>5.976</v>
      </c>
      <c r="V34" s="20">
        <v>0.71399999999999997</v>
      </c>
    </row>
    <row r="35" spans="1:22" x14ac:dyDescent="0.25">
      <c r="A35">
        <v>30</v>
      </c>
      <c r="B35" s="22" t="s">
        <v>116</v>
      </c>
      <c r="C35" s="20">
        <v>6.57</v>
      </c>
      <c r="D35" s="20">
        <v>1.4890000000000001</v>
      </c>
      <c r="E35" s="20">
        <v>4.6159999999999997</v>
      </c>
      <c r="F35" s="20">
        <v>0.46500000000000002</v>
      </c>
      <c r="I35">
        <v>30</v>
      </c>
      <c r="J35" t="s">
        <v>116</v>
      </c>
      <c r="K35" s="20">
        <v>6.67</v>
      </c>
      <c r="L35" s="20">
        <v>1.498</v>
      </c>
      <c r="M35" s="20">
        <v>4.7130000000000001</v>
      </c>
      <c r="N35" s="20">
        <v>0.46400000000000002</v>
      </c>
      <c r="Q35">
        <v>30</v>
      </c>
      <c r="R35" t="s">
        <v>116</v>
      </c>
      <c r="S35" s="20">
        <v>6.61</v>
      </c>
      <c r="T35" s="20">
        <v>1.488</v>
      </c>
      <c r="U35" s="20">
        <v>4.6630000000000003</v>
      </c>
      <c r="V35" s="20">
        <v>0.45900000000000002</v>
      </c>
    </row>
    <row r="36" spans="1:22" x14ac:dyDescent="0.25">
      <c r="A36">
        <v>31</v>
      </c>
      <c r="B36" s="22" t="s">
        <v>117</v>
      </c>
      <c r="C36" s="20">
        <v>4.83</v>
      </c>
      <c r="D36" s="20">
        <v>0.92600000000000005</v>
      </c>
      <c r="E36" s="20">
        <v>3.6019999999999999</v>
      </c>
      <c r="F36" s="20">
        <v>0.29899999999999999</v>
      </c>
      <c r="I36">
        <v>31</v>
      </c>
      <c r="J36" t="s">
        <v>117</v>
      </c>
      <c r="K36" s="20">
        <v>4.91</v>
      </c>
      <c r="L36" s="20">
        <v>0.93200000000000005</v>
      </c>
      <c r="M36" s="20">
        <v>3.677</v>
      </c>
      <c r="N36" s="20">
        <v>0.29799999999999999</v>
      </c>
      <c r="Q36">
        <v>31</v>
      </c>
      <c r="R36" t="s">
        <v>117</v>
      </c>
      <c r="S36" s="20">
        <v>4.8600000000000003</v>
      </c>
      <c r="T36" s="20">
        <v>0.92600000000000005</v>
      </c>
      <c r="U36" s="20">
        <v>3.6379999999999999</v>
      </c>
      <c r="V36" s="20">
        <v>0.29499999999999998</v>
      </c>
    </row>
    <row r="37" spans="1:22" x14ac:dyDescent="0.25">
      <c r="A37">
        <v>32</v>
      </c>
      <c r="B37" s="22" t="s">
        <v>118</v>
      </c>
      <c r="C37" s="20">
        <v>3.58</v>
      </c>
      <c r="D37" s="20">
        <v>0.57599999999999996</v>
      </c>
      <c r="E37" s="20">
        <v>2.81</v>
      </c>
      <c r="F37" s="20">
        <v>0.192</v>
      </c>
      <c r="I37">
        <v>32</v>
      </c>
      <c r="J37" t="s">
        <v>118</v>
      </c>
      <c r="K37" s="20">
        <v>3.64</v>
      </c>
      <c r="L37" s="20">
        <v>0.57999999999999996</v>
      </c>
      <c r="M37" s="20">
        <v>2.8690000000000002</v>
      </c>
      <c r="N37" s="20">
        <v>0.192</v>
      </c>
      <c r="Q37">
        <v>32</v>
      </c>
      <c r="R37" t="s">
        <v>118</v>
      </c>
      <c r="S37" s="20">
        <v>3.6</v>
      </c>
      <c r="T37" s="20">
        <v>0.57599999999999996</v>
      </c>
      <c r="U37" s="20">
        <v>2.8380000000000001</v>
      </c>
      <c r="V37" s="20">
        <v>0.19</v>
      </c>
    </row>
    <row r="38" spans="1:22" x14ac:dyDescent="0.25">
      <c r="A38">
        <v>33</v>
      </c>
      <c r="B38" s="22" t="s">
        <v>119</v>
      </c>
      <c r="C38" s="20">
        <v>2.67</v>
      </c>
      <c r="D38" s="20">
        <v>0.35899999999999999</v>
      </c>
      <c r="E38" s="20">
        <v>2.1920000000000002</v>
      </c>
      <c r="F38" s="20">
        <v>0.123</v>
      </c>
      <c r="I38">
        <v>33</v>
      </c>
      <c r="J38" t="s">
        <v>119</v>
      </c>
      <c r="K38" s="20">
        <v>2.72</v>
      </c>
      <c r="L38" s="20">
        <v>0.36099999999999999</v>
      </c>
      <c r="M38" s="20">
        <v>2.238</v>
      </c>
      <c r="N38" s="20">
        <v>0.123</v>
      </c>
      <c r="Q38">
        <v>33</v>
      </c>
      <c r="R38" t="s">
        <v>119</v>
      </c>
      <c r="S38" s="20">
        <v>2.69</v>
      </c>
      <c r="T38" s="20">
        <v>0.35799999999999998</v>
      </c>
      <c r="U38" s="20">
        <v>2.2149999999999999</v>
      </c>
      <c r="V38" s="20">
        <v>0.122</v>
      </c>
    </row>
    <row r="39" spans="1:22" x14ac:dyDescent="0.25">
      <c r="A39">
        <v>34</v>
      </c>
      <c r="B39" s="22" t="s">
        <v>120</v>
      </c>
      <c r="C39" s="20">
        <v>2.0099999999999998</v>
      </c>
      <c r="D39" s="20">
        <v>0.223</v>
      </c>
      <c r="E39" s="20">
        <v>1.7110000000000001</v>
      </c>
      <c r="F39" s="20">
        <v>7.9000000000000001E-2</v>
      </c>
      <c r="I39">
        <v>34</v>
      </c>
      <c r="J39" t="s">
        <v>120</v>
      </c>
      <c r="K39" s="20">
        <v>2.0499999999999998</v>
      </c>
      <c r="L39" s="20">
        <v>0.224</v>
      </c>
      <c r="M39" s="20">
        <v>1.746</v>
      </c>
      <c r="N39" s="20">
        <v>7.9000000000000001E-2</v>
      </c>
      <c r="Q39">
        <v>34</v>
      </c>
      <c r="R39" t="s">
        <v>120</v>
      </c>
      <c r="S39" s="20">
        <v>2.0299999999999998</v>
      </c>
      <c r="T39" s="20">
        <v>0.223</v>
      </c>
      <c r="U39" s="20">
        <v>1.728</v>
      </c>
      <c r="V39" s="20">
        <v>7.8E-2</v>
      </c>
    </row>
    <row r="40" spans="1:22" x14ac:dyDescent="0.25">
      <c r="A40">
        <v>35</v>
      </c>
      <c r="B40" s="22" t="s">
        <v>121</v>
      </c>
      <c r="C40" s="20">
        <v>1.52</v>
      </c>
      <c r="D40" s="20">
        <v>0.13900000000000001</v>
      </c>
      <c r="E40" s="20">
        <v>1.335</v>
      </c>
      <c r="F40" s="20">
        <v>5.0999999999999997E-2</v>
      </c>
      <c r="I40">
        <v>35</v>
      </c>
      <c r="J40" t="s">
        <v>121</v>
      </c>
      <c r="K40" s="20">
        <v>1.55</v>
      </c>
      <c r="L40" s="20">
        <v>0.14000000000000001</v>
      </c>
      <c r="M40" s="20">
        <v>1.363</v>
      </c>
      <c r="N40" s="20">
        <v>5.0999999999999997E-2</v>
      </c>
      <c r="Q40">
        <v>35</v>
      </c>
      <c r="R40" t="s">
        <v>121</v>
      </c>
      <c r="S40" s="20">
        <v>1.54</v>
      </c>
      <c r="T40" s="20">
        <v>0.13900000000000001</v>
      </c>
      <c r="U40" s="20">
        <v>1.3480000000000001</v>
      </c>
      <c r="V40" s="20">
        <v>0.05</v>
      </c>
    </row>
    <row r="41" spans="1:22" x14ac:dyDescent="0.25">
      <c r="A41">
        <v>36</v>
      </c>
      <c r="B41" s="22" t="s">
        <v>122</v>
      </c>
      <c r="C41" s="20">
        <v>1.1599999999999999</v>
      </c>
      <c r="D41" s="20">
        <v>8.5999999999999993E-2</v>
      </c>
      <c r="E41" s="20">
        <v>1.0409999999999999</v>
      </c>
      <c r="F41" s="20">
        <v>3.3000000000000002E-2</v>
      </c>
      <c r="I41">
        <v>36</v>
      </c>
      <c r="J41" t="s">
        <v>122</v>
      </c>
      <c r="K41" s="20">
        <v>1.18</v>
      </c>
      <c r="L41" s="20">
        <v>8.6999999999999994E-2</v>
      </c>
      <c r="M41" s="20">
        <v>1.0629999999999999</v>
      </c>
      <c r="N41" s="20">
        <v>3.3000000000000002E-2</v>
      </c>
      <c r="Q41">
        <v>36</v>
      </c>
      <c r="R41" t="s">
        <v>122</v>
      </c>
      <c r="S41" s="20">
        <v>1.17</v>
      </c>
      <c r="T41" s="20">
        <v>8.5999999999999993E-2</v>
      </c>
      <c r="U41" s="20">
        <v>1.052</v>
      </c>
      <c r="V41" s="20">
        <v>3.2000000000000001E-2</v>
      </c>
    </row>
    <row r="42" spans="1:22" x14ac:dyDescent="0.25">
      <c r="A42">
        <v>37</v>
      </c>
      <c r="B42" s="22" t="s">
        <v>123</v>
      </c>
      <c r="C42" s="20">
        <v>0.89</v>
      </c>
      <c r="D42" s="20">
        <v>5.3999999999999999E-2</v>
      </c>
      <c r="E42" s="20">
        <v>0.81200000000000006</v>
      </c>
      <c r="F42" s="20">
        <v>2.1000000000000001E-2</v>
      </c>
      <c r="I42">
        <v>37</v>
      </c>
      <c r="J42" t="s">
        <v>123</v>
      </c>
      <c r="K42" s="20">
        <v>0.9</v>
      </c>
      <c r="L42" s="20">
        <v>5.3999999999999999E-2</v>
      </c>
      <c r="M42" s="20">
        <v>0.82899999999999996</v>
      </c>
      <c r="N42" s="20">
        <v>2.1000000000000001E-2</v>
      </c>
      <c r="Q42">
        <v>37</v>
      </c>
      <c r="R42" t="s">
        <v>123</v>
      </c>
      <c r="S42" s="20">
        <v>0.9</v>
      </c>
      <c r="T42" s="20">
        <v>5.3999999999999999E-2</v>
      </c>
      <c r="U42" s="20">
        <v>0.82099999999999995</v>
      </c>
      <c r="V42" s="20">
        <v>2.1000000000000001E-2</v>
      </c>
    </row>
    <row r="43" spans="1:22" x14ac:dyDescent="0.25">
      <c r="A43">
        <v>38</v>
      </c>
      <c r="B43" s="22" t="s">
        <v>124</v>
      </c>
      <c r="C43" s="20">
        <v>0.68</v>
      </c>
      <c r="D43" s="20">
        <v>3.3000000000000002E-2</v>
      </c>
      <c r="E43" s="20">
        <v>0.63400000000000001</v>
      </c>
      <c r="F43" s="20">
        <v>1.4E-2</v>
      </c>
      <c r="I43">
        <v>38</v>
      </c>
      <c r="J43" t="s">
        <v>124</v>
      </c>
      <c r="K43" s="20">
        <v>0.69</v>
      </c>
      <c r="L43" s="20">
        <v>3.4000000000000002E-2</v>
      </c>
      <c r="M43" s="20">
        <v>0.64700000000000002</v>
      </c>
      <c r="N43" s="20">
        <v>1.4E-2</v>
      </c>
      <c r="Q43">
        <v>38</v>
      </c>
      <c r="R43" t="s">
        <v>124</v>
      </c>
      <c r="S43" s="20">
        <v>0.69</v>
      </c>
      <c r="T43" s="20">
        <v>3.3000000000000002E-2</v>
      </c>
      <c r="U43" s="20">
        <v>0.64</v>
      </c>
      <c r="V43" s="20">
        <v>1.2999999999999999E-2</v>
      </c>
    </row>
    <row r="44" spans="1:22" x14ac:dyDescent="0.25">
      <c r="A44">
        <v>39</v>
      </c>
      <c r="B44" s="22" t="s">
        <v>125</v>
      </c>
      <c r="C44" s="20">
        <v>0.52</v>
      </c>
      <c r="D44" s="20">
        <v>2.1000000000000001E-2</v>
      </c>
      <c r="E44" s="20">
        <v>0.495</v>
      </c>
      <c r="F44" s="20">
        <v>8.9999999999999993E-3</v>
      </c>
      <c r="I44">
        <v>39</v>
      </c>
      <c r="J44" t="s">
        <v>125</v>
      </c>
      <c r="K44" s="20">
        <v>0.53</v>
      </c>
      <c r="L44" s="20">
        <v>2.1000000000000001E-2</v>
      </c>
      <c r="M44" s="20">
        <v>0.505</v>
      </c>
      <c r="N44" s="20">
        <v>8.9999999999999993E-3</v>
      </c>
      <c r="Q44">
        <v>39</v>
      </c>
      <c r="R44" t="s">
        <v>125</v>
      </c>
      <c r="S44" s="20">
        <v>0.53</v>
      </c>
      <c r="T44" s="20">
        <v>2.1000000000000001E-2</v>
      </c>
      <c r="U44" s="20">
        <v>0.5</v>
      </c>
      <c r="V44" s="20">
        <v>8.9999999999999993E-3</v>
      </c>
    </row>
    <row r="45" spans="1:22" x14ac:dyDescent="0.25">
      <c r="A45">
        <v>40</v>
      </c>
      <c r="B45" s="22" t="s">
        <v>126</v>
      </c>
      <c r="C45" s="20">
        <v>0.4</v>
      </c>
      <c r="D45" s="20">
        <v>1.2999999999999999E-2</v>
      </c>
      <c r="E45" s="20">
        <v>0.38600000000000001</v>
      </c>
      <c r="F45" s="20">
        <v>6.0000000000000001E-3</v>
      </c>
      <c r="I45">
        <v>40</v>
      </c>
      <c r="J45" t="s">
        <v>126</v>
      </c>
      <c r="K45" s="20">
        <v>0.41</v>
      </c>
      <c r="L45" s="20">
        <v>1.2999999999999999E-2</v>
      </c>
      <c r="M45" s="20">
        <v>0.39400000000000002</v>
      </c>
      <c r="N45" s="20">
        <v>6.0000000000000001E-3</v>
      </c>
      <c r="Q45">
        <v>40</v>
      </c>
      <c r="R45" t="s">
        <v>126</v>
      </c>
      <c r="S45" s="20">
        <v>0.41</v>
      </c>
      <c r="T45" s="20">
        <v>1.2999999999999999E-2</v>
      </c>
      <c r="U45" s="20">
        <v>0.39</v>
      </c>
      <c r="V45" s="20">
        <v>6.0000000000000001E-3</v>
      </c>
    </row>
    <row r="46" spans="1:22" x14ac:dyDescent="0.25">
      <c r="A46">
        <v>41</v>
      </c>
      <c r="B46" s="22" t="s">
        <v>127</v>
      </c>
      <c r="C46" s="20">
        <v>0.31</v>
      </c>
      <c r="D46" s="20">
        <v>8.0000000000000002E-3</v>
      </c>
      <c r="E46" s="20">
        <v>0.30099999999999999</v>
      </c>
      <c r="F46" s="20">
        <v>4.0000000000000001E-3</v>
      </c>
      <c r="I46">
        <v>41</v>
      </c>
      <c r="J46" t="s">
        <v>127</v>
      </c>
      <c r="K46" s="20">
        <v>0.32</v>
      </c>
      <c r="L46" s="20">
        <v>8.0000000000000002E-3</v>
      </c>
      <c r="M46" s="20">
        <v>0.307</v>
      </c>
      <c r="N46" s="20">
        <v>4.0000000000000001E-3</v>
      </c>
      <c r="Q46">
        <v>41</v>
      </c>
      <c r="R46" t="s">
        <v>127</v>
      </c>
      <c r="S46" s="20">
        <v>0.32</v>
      </c>
      <c r="T46" s="20">
        <v>8.0000000000000002E-3</v>
      </c>
      <c r="U46" s="20">
        <v>0.30399999999999999</v>
      </c>
      <c r="V46" s="20">
        <v>4.0000000000000001E-3</v>
      </c>
    </row>
    <row r="47" spans="1:22" x14ac:dyDescent="0.25">
      <c r="A47">
        <v>42</v>
      </c>
      <c r="B47" s="22" t="s">
        <v>128</v>
      </c>
      <c r="C47" s="20">
        <v>0.24</v>
      </c>
      <c r="D47" s="20">
        <v>5.0000000000000001E-3</v>
      </c>
      <c r="E47" s="20">
        <v>0.23499999999999999</v>
      </c>
      <c r="F47" s="20">
        <v>2E-3</v>
      </c>
      <c r="I47">
        <v>42</v>
      </c>
      <c r="J47" t="s">
        <v>128</v>
      </c>
      <c r="K47" s="20">
        <v>0.25</v>
      </c>
      <c r="L47" s="20">
        <v>5.0000000000000001E-3</v>
      </c>
      <c r="M47" s="20">
        <v>0.24</v>
      </c>
      <c r="N47" s="20">
        <v>2E-3</v>
      </c>
      <c r="Q47">
        <v>42</v>
      </c>
      <c r="R47" t="s">
        <v>128</v>
      </c>
      <c r="S47" s="20">
        <v>0.24</v>
      </c>
      <c r="T47" s="20">
        <v>5.0000000000000001E-3</v>
      </c>
      <c r="U47" s="20">
        <v>0.23699999999999999</v>
      </c>
      <c r="V47" s="20">
        <v>2E-3</v>
      </c>
    </row>
    <row r="48" spans="1:22" x14ac:dyDescent="0.25">
      <c r="A48">
        <v>43</v>
      </c>
      <c r="B48" s="22" t="s">
        <v>129</v>
      </c>
      <c r="C48" s="20">
        <v>0.19</v>
      </c>
      <c r="D48" s="20">
        <v>3.0000000000000001E-3</v>
      </c>
      <c r="E48" s="20">
        <v>0.183</v>
      </c>
      <c r="F48" s="20">
        <v>1E-3</v>
      </c>
      <c r="I48">
        <v>43</v>
      </c>
      <c r="J48" t="s">
        <v>129</v>
      </c>
      <c r="K48" s="20">
        <v>0.19</v>
      </c>
      <c r="L48" s="20">
        <v>3.0000000000000001E-3</v>
      </c>
      <c r="M48" s="20">
        <v>0.187</v>
      </c>
      <c r="N48" s="20">
        <v>1E-3</v>
      </c>
      <c r="Q48">
        <v>43</v>
      </c>
      <c r="R48" t="s">
        <v>129</v>
      </c>
      <c r="S48" s="20">
        <v>0.19</v>
      </c>
      <c r="T48" s="20">
        <v>3.0000000000000001E-3</v>
      </c>
      <c r="U48" s="20">
        <v>0.185</v>
      </c>
      <c r="V48" s="20">
        <v>1E-3</v>
      </c>
    </row>
    <row r="49" spans="1:22" x14ac:dyDescent="0.25">
      <c r="A49">
        <v>44</v>
      </c>
      <c r="B49" s="22" t="s">
        <v>130</v>
      </c>
      <c r="C49" s="20">
        <v>0.15</v>
      </c>
      <c r="D49" s="20">
        <v>2E-3</v>
      </c>
      <c r="E49" s="20">
        <v>0.14299999999999999</v>
      </c>
      <c r="F49" s="20">
        <v>1E-3</v>
      </c>
      <c r="I49">
        <v>44</v>
      </c>
      <c r="J49" t="s">
        <v>130</v>
      </c>
      <c r="K49" s="20">
        <v>0.15</v>
      </c>
      <c r="L49" s="20">
        <v>2E-3</v>
      </c>
      <c r="M49" s="20">
        <v>0.14599999999999999</v>
      </c>
      <c r="N49" s="20">
        <v>1E-3</v>
      </c>
      <c r="Q49">
        <v>44</v>
      </c>
      <c r="R49" t="s">
        <v>130</v>
      </c>
      <c r="S49" s="20">
        <v>0.15</v>
      </c>
      <c r="T49" s="20">
        <v>2E-3</v>
      </c>
      <c r="U49" s="20">
        <v>0.14399999999999999</v>
      </c>
      <c r="V49" s="20">
        <v>1E-3</v>
      </c>
    </row>
    <row r="50" spans="1:22" x14ac:dyDescent="0.25">
      <c r="A50">
        <v>45</v>
      </c>
      <c r="B50" s="22" t="s">
        <v>131</v>
      </c>
      <c r="C50" s="20">
        <v>0.11</v>
      </c>
      <c r="D50" s="20">
        <v>1E-3</v>
      </c>
      <c r="E50" s="20">
        <v>0.112</v>
      </c>
      <c r="F50" s="20">
        <v>1E-3</v>
      </c>
      <c r="I50">
        <v>45</v>
      </c>
      <c r="J50" t="s">
        <v>131</v>
      </c>
      <c r="K50" s="20">
        <v>0.12</v>
      </c>
      <c r="L50" s="20">
        <v>1E-3</v>
      </c>
      <c r="M50" s="20">
        <v>0.114</v>
      </c>
      <c r="N50" s="20">
        <v>1E-3</v>
      </c>
      <c r="Q50">
        <v>45</v>
      </c>
      <c r="R50" t="s">
        <v>131</v>
      </c>
      <c r="S50" s="20">
        <v>0.11</v>
      </c>
      <c r="T50" s="20">
        <v>1E-3</v>
      </c>
      <c r="U50" s="20">
        <v>0.113</v>
      </c>
      <c r="V50" s="20">
        <v>1E-3</v>
      </c>
    </row>
    <row r="51" spans="1:22" x14ac:dyDescent="0.25">
      <c r="A51">
        <v>46</v>
      </c>
      <c r="B51" s="22" t="s">
        <v>132</v>
      </c>
      <c r="C51" s="20">
        <v>0.09</v>
      </c>
      <c r="D51" s="20">
        <v>1E-3</v>
      </c>
      <c r="E51" s="20">
        <v>8.6999999999999994E-2</v>
      </c>
      <c r="F51" s="20">
        <v>0</v>
      </c>
      <c r="I51">
        <v>46</v>
      </c>
      <c r="J51" t="s">
        <v>132</v>
      </c>
      <c r="K51" s="20">
        <v>0.09</v>
      </c>
      <c r="L51" s="20">
        <v>1E-3</v>
      </c>
      <c r="M51" s="20">
        <v>8.8999999999999996E-2</v>
      </c>
      <c r="N51" s="20">
        <v>0</v>
      </c>
      <c r="Q51">
        <v>46</v>
      </c>
      <c r="R51" t="s">
        <v>132</v>
      </c>
      <c r="S51" s="20">
        <v>0.09</v>
      </c>
      <c r="T51" s="20">
        <v>1E-3</v>
      </c>
      <c r="U51" s="20">
        <v>8.7999999999999995E-2</v>
      </c>
      <c r="V51" s="20">
        <v>0</v>
      </c>
    </row>
    <row r="52" spans="1:22" x14ac:dyDescent="0.25">
      <c r="A52">
        <v>47</v>
      </c>
      <c r="B52" s="22" t="s">
        <v>133</v>
      </c>
      <c r="C52" s="20">
        <v>7.0000000000000007E-2</v>
      </c>
      <c r="D52" s="20">
        <v>0</v>
      </c>
      <c r="E52" s="20">
        <v>6.8000000000000005E-2</v>
      </c>
      <c r="F52" s="20">
        <v>0</v>
      </c>
      <c r="I52">
        <v>47</v>
      </c>
      <c r="J52" t="s">
        <v>133</v>
      </c>
      <c r="K52" s="20">
        <v>7.0000000000000007E-2</v>
      </c>
      <c r="L52" s="20">
        <v>0</v>
      </c>
      <c r="M52" s="20">
        <v>6.9000000000000006E-2</v>
      </c>
      <c r="N52" s="20">
        <v>0</v>
      </c>
      <c r="Q52">
        <v>47</v>
      </c>
      <c r="R52" t="s">
        <v>133</v>
      </c>
      <c r="S52" s="20">
        <v>7.0000000000000007E-2</v>
      </c>
      <c r="T52" s="20">
        <v>0</v>
      </c>
      <c r="U52" s="20">
        <v>6.9000000000000006E-2</v>
      </c>
      <c r="V52" s="20">
        <v>0</v>
      </c>
    </row>
    <row r="53" spans="1:22" x14ac:dyDescent="0.25">
      <c r="A53">
        <v>48</v>
      </c>
      <c r="B53" s="22" t="s">
        <v>134</v>
      </c>
      <c r="C53" s="20">
        <v>0.05</v>
      </c>
      <c r="D53" s="20">
        <v>0</v>
      </c>
      <c r="E53" s="20">
        <v>5.2999999999999999E-2</v>
      </c>
      <c r="F53" s="20">
        <v>0</v>
      </c>
      <c r="I53">
        <v>48</v>
      </c>
      <c r="J53" t="s">
        <v>134</v>
      </c>
      <c r="K53" s="20">
        <v>0.05</v>
      </c>
      <c r="L53" s="20">
        <v>0</v>
      </c>
      <c r="M53" s="20">
        <v>5.3999999999999999E-2</v>
      </c>
      <c r="N53" s="20">
        <v>0</v>
      </c>
      <c r="Q53">
        <v>48</v>
      </c>
      <c r="R53" t="s">
        <v>134</v>
      </c>
      <c r="S53" s="20">
        <v>0.05</v>
      </c>
      <c r="T53" s="20">
        <v>0</v>
      </c>
      <c r="U53" s="20">
        <v>5.3999999999999999E-2</v>
      </c>
      <c r="V53" s="20">
        <v>0</v>
      </c>
    </row>
    <row r="54" spans="1:22" x14ac:dyDescent="0.25">
      <c r="A54">
        <v>49</v>
      </c>
      <c r="B54" s="22" t="s">
        <v>135</v>
      </c>
      <c r="C54" s="20">
        <v>0.04</v>
      </c>
      <c r="D54" s="20">
        <v>0</v>
      </c>
      <c r="E54" s="20">
        <v>4.1000000000000002E-2</v>
      </c>
      <c r="F54" s="20">
        <v>0</v>
      </c>
      <c r="I54">
        <v>49</v>
      </c>
      <c r="J54" t="s">
        <v>135</v>
      </c>
      <c r="K54" s="20">
        <v>0.04</v>
      </c>
      <c r="L54" s="20">
        <v>0</v>
      </c>
      <c r="M54" s="20">
        <v>4.2000000000000003E-2</v>
      </c>
      <c r="N54" s="20">
        <v>0</v>
      </c>
      <c r="Q54">
        <v>49</v>
      </c>
      <c r="R54" t="s">
        <v>135</v>
      </c>
      <c r="S54" s="20">
        <v>0.04</v>
      </c>
      <c r="T54" s="20">
        <v>0</v>
      </c>
      <c r="U54" s="20">
        <v>4.2000000000000003E-2</v>
      </c>
      <c r="V54" s="20">
        <v>0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Regionalização Vazões</vt:lpstr>
      <vt:lpstr>TC SCS Lag Sub24</vt:lpstr>
      <vt:lpstr>Result HMS</vt:lpstr>
      <vt:lpstr>Hidrogramas HMS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Bielenki Jr</dc:creator>
  <cp:lastModifiedBy>Claudio Bielenki Jr</cp:lastModifiedBy>
  <dcterms:created xsi:type="dcterms:W3CDTF">2021-07-12T13:37:43Z</dcterms:created>
  <dcterms:modified xsi:type="dcterms:W3CDTF">2023-07-22T18:05:36Z</dcterms:modified>
</cp:coreProperties>
</file>